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updateLinks="always" codeName="ThisWorkbook"/>
  <xr:revisionPtr revIDLastSave="0" documentId="13_ncr:1_{6EA481B2-FC4F-42E4-BBC2-1C3526EEC571}" xr6:coauthVersionLast="47" xr6:coauthVersionMax="47" xr10:uidLastSave="{00000000-0000-0000-0000-000000000000}"/>
  <bookViews>
    <workbookView xWindow="-120" yWindow="-120" windowWidth="29040" windowHeight="15840" tabRatio="911" xr2:uid="{00000000-000D-0000-FFFF-FFFF00000000}"/>
  </bookViews>
  <sheets>
    <sheet name="MENU" sheetId="22" r:id="rId1"/>
    <sheet name="Key figures" sheetId="2" r:id="rId2"/>
    <sheet name="Balance sheet" sheetId="3" r:id="rId3"/>
    <sheet name="Customer funds" sheetId="4" r:id="rId4"/>
    <sheet name="Performing loans" sheetId="20" r:id="rId5"/>
    <sheet name="Stages" sheetId="24" r:id="rId6"/>
    <sheet name="NPLs (I)" sheetId="21" r:id="rId7"/>
    <sheet name="NPLs (II)" sheetId="10" r:id="rId8"/>
    <sheet name="Foreclosed assets (I)" sheetId="8" r:id="rId9"/>
    <sheet name="Foreclosed assets (II)" sheetId="11" r:id="rId10"/>
    <sheet name="Results" sheetId="9" r:id="rId11"/>
    <sheet name="Yield &amp; costs" sheetId="12" r:id="rId12"/>
    <sheet name="Fee income" sheetId="14" r:id="rId13"/>
    <sheet name="Liquidity" sheetId="17" r:id="rId14"/>
    <sheet name="Solvency" sheetId="19" r:id="rId15"/>
  </sheets>
  <definedNames>
    <definedName name="_xlnm.Print_Area" localSheetId="2">'Balance sheet'!$B$1:$E$36</definedName>
    <definedName name="_xlnm.Print_Area" localSheetId="3">'Customer funds'!$B$1:$E$29</definedName>
    <definedName name="_xlnm.Print_Area" localSheetId="12">'Fee income'!$A$1:$F$10</definedName>
    <definedName name="_xlnm.Print_Area" localSheetId="8">'Foreclosed assets (I)'!$B$1:$E$22</definedName>
    <definedName name="_xlnm.Print_Area" localSheetId="9">'Foreclosed assets (II)'!$B$1:$H$9</definedName>
    <definedName name="_xlnm.Print_Area" localSheetId="1">'Key figures'!$B$1:$F$46</definedName>
    <definedName name="_xlnm.Print_Area" localSheetId="13">Liquidity!$B$1:$F$29</definedName>
    <definedName name="_xlnm.Print_Area" localSheetId="6">'NPLs (I)'!$B$1:$E$49</definedName>
    <definedName name="_xlnm.Print_Area" localSheetId="7">'NPLs (II)'!$B$1:$G$8</definedName>
    <definedName name="_xlnm.Print_Area" localSheetId="10">Results!$B$1:$I$53</definedName>
    <definedName name="_xlnm.Print_Area" localSheetId="14">Solvency!$B$2:$E$44</definedName>
    <definedName name="_xlnm.Print_Area" localSheetId="11">'Yield &amp; costs'!$A$1:$T$21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7" l="1"/>
  <c r="D1" i="10" l="1"/>
  <c r="E1" i="10" s="1"/>
  <c r="F1" i="10" s="1"/>
  <c r="G1" i="10" s="1"/>
  <c r="D2" i="9" l="1"/>
  <c r="E20" i="9" l="1"/>
  <c r="F20" i="9" s="1"/>
  <c r="E7" i="9"/>
  <c r="F7" i="9" s="1"/>
  <c r="E17" i="9"/>
  <c r="F17" i="9" s="1"/>
  <c r="E10" i="9"/>
  <c r="F10" i="9" s="1"/>
  <c r="E3" i="9"/>
  <c r="F3" i="9" s="1"/>
  <c r="E9" i="9"/>
  <c r="F9" i="9" s="1"/>
  <c r="E14" i="9"/>
  <c r="F14" i="9" s="1"/>
  <c r="E18" i="9"/>
  <c r="F18" i="9" s="1"/>
  <c r="E6" i="9"/>
  <c r="F6" i="9" s="1"/>
  <c r="E5" i="9"/>
  <c r="F5" i="9" s="1"/>
  <c r="E13" i="9"/>
  <c r="F13" i="9" s="1"/>
  <c r="E4" i="9"/>
  <c r="F4" i="9" s="1"/>
  <c r="E15" i="9"/>
  <c r="F15" i="9" s="1"/>
  <c r="E8" i="9"/>
  <c r="F8" i="9" s="1"/>
  <c r="E22" i="9"/>
  <c r="F22" i="9" s="1"/>
  <c r="E12" i="9" l="1"/>
  <c r="F12" i="9" s="1"/>
  <c r="E11" i="9" l="1"/>
  <c r="F11" i="9" s="1"/>
  <c r="E16" i="9" l="1"/>
  <c r="F16" i="9" s="1"/>
  <c r="E19" i="9" l="1"/>
  <c r="F19" i="9" s="1"/>
  <c r="E21" i="9" l="1"/>
  <c r="F21" i="9" s="1"/>
  <c r="E26" i="9" l="1"/>
  <c r="F26" i="9" s="1"/>
  <c r="E23" i="9"/>
  <c r="F23" i="9" s="1"/>
  <c r="E25" i="9"/>
  <c r="F25" i="9" s="1"/>
</calcChain>
</file>

<file path=xl/sharedStrings.xml><?xml version="1.0" encoding="utf-8"?>
<sst xmlns="http://schemas.openxmlformats.org/spreadsheetml/2006/main" count="470" uniqueCount="277">
  <si>
    <t>LCR</t>
  </si>
  <si>
    <t>NSFR</t>
  </si>
  <si>
    <t>MENU</t>
  </si>
  <si>
    <t>Million euros</t>
  </si>
  <si>
    <t>Loan to deposits</t>
  </si>
  <si>
    <t>KEY FIGURES</t>
  </si>
  <si>
    <t>Million euros / % / pp</t>
  </si>
  <si>
    <t>BALANCE SHEET</t>
  </si>
  <si>
    <t>Off-balance sheet customer funds and insurance</t>
  </si>
  <si>
    <t>YoY</t>
  </si>
  <si>
    <t>RESULTS (cumulative figures)</t>
  </si>
  <si>
    <t>RISK MANAGEMENT</t>
  </si>
  <si>
    <t>LIQUIDITY</t>
  </si>
  <si>
    <t>SOLVENCY</t>
  </si>
  <si>
    <t>ADDITIONAL INFORMATION</t>
  </si>
  <si>
    <t>Branches</t>
  </si>
  <si>
    <t>ATMs</t>
  </si>
  <si>
    <t>Cash and balances at central banks</t>
  </si>
  <si>
    <t>Financial assets at amortised cost</t>
  </si>
  <si>
    <t>Hedging derivatives</t>
  </si>
  <si>
    <t>Tangible assets</t>
  </si>
  <si>
    <t>Intangible assets</t>
  </si>
  <si>
    <t>Tax assets</t>
  </si>
  <si>
    <t>Other assets</t>
  </si>
  <si>
    <t>TOTAL ASSETS</t>
  </si>
  <si>
    <t>Financial liabilities at amortised cost</t>
  </si>
  <si>
    <t>Deposits from credit institutions</t>
  </si>
  <si>
    <t>Customer deposits</t>
  </si>
  <si>
    <t xml:space="preserve">   Other Issued Securities</t>
  </si>
  <si>
    <t>Other financial liabilities</t>
  </si>
  <si>
    <t>Provisions</t>
  </si>
  <si>
    <t>Tax liabilities</t>
  </si>
  <si>
    <t>Other liabilities</t>
  </si>
  <si>
    <t>TOTAL LIABILITIES</t>
  </si>
  <si>
    <t>Own Funds</t>
  </si>
  <si>
    <t>Minority Interests</t>
  </si>
  <si>
    <t>Total Equity</t>
  </si>
  <si>
    <t>Total Liabilities and Equity</t>
  </si>
  <si>
    <t>CUSTOMER FUNDS</t>
  </si>
  <si>
    <t>Million euros. Excluding valuation adjustments</t>
  </si>
  <si>
    <t>Public Sector</t>
  </si>
  <si>
    <t>Private sector</t>
  </si>
  <si>
    <t>Sight deposits</t>
  </si>
  <si>
    <t>Term deposits</t>
  </si>
  <si>
    <t>Repos</t>
  </si>
  <si>
    <t>Subordinated liabilities</t>
  </si>
  <si>
    <t>Mutual funds</t>
  </si>
  <si>
    <t>Pension funds</t>
  </si>
  <si>
    <t>Insurance savings</t>
  </si>
  <si>
    <t>TOTAL CUSTOMER FUNDS</t>
  </si>
  <si>
    <t>Retail customers funds</t>
  </si>
  <si>
    <t>of which: on-balance sheet</t>
  </si>
  <si>
    <t>Others</t>
  </si>
  <si>
    <t>of which: off-balance sheet and insurance</t>
  </si>
  <si>
    <t>Wholesale funds</t>
  </si>
  <si>
    <t>PERFORMING LOANS</t>
  </si>
  <si>
    <t>Public sector</t>
  </si>
  <si>
    <t>Corporates</t>
  </si>
  <si>
    <t xml:space="preserve">   SMEs and self-employed</t>
  </si>
  <si>
    <t xml:space="preserve">   Other corporates</t>
  </si>
  <si>
    <t>Individuals</t>
  </si>
  <si>
    <t xml:space="preserve">   Mortgages</t>
  </si>
  <si>
    <t xml:space="preserve">   Consumer and other</t>
  </si>
  <si>
    <t>PERFORMING LOANS TO CUSTOMERS</t>
  </si>
  <si>
    <t>NON PERFORMING LOANS</t>
  </si>
  <si>
    <t>GROSS BALANCE</t>
  </si>
  <si>
    <t>Business</t>
  </si>
  <si>
    <t>PROVISIONS</t>
  </si>
  <si>
    <t>% COVERAGE</t>
  </si>
  <si>
    <t>NON PERFORMING LOANS  (ii)</t>
  </si>
  <si>
    <t>NPL EVOLUTION</t>
  </si>
  <si>
    <t>NPLs at the beginning of the period</t>
  </si>
  <si>
    <t>Recoveries</t>
  </si>
  <si>
    <t>NPLs at the end of the period</t>
  </si>
  <si>
    <t>Gross entries</t>
  </si>
  <si>
    <t>Texas Ratio</t>
  </si>
  <si>
    <t>Texas Ratio: NPLs + Foreclosed assets / Tangible Book value + NPAs provisions</t>
  </si>
  <si>
    <t>FORECLOSED ASSETS</t>
  </si>
  <si>
    <t>Buildings under construction</t>
  </si>
  <si>
    <t>Land</t>
  </si>
  <si>
    <t>TOTAL FORECLOSED ASSETS</t>
  </si>
  <si>
    <t>COVERAGE (%)</t>
  </si>
  <si>
    <t>FORECLOSED ASSETS (ii)</t>
  </si>
  <si>
    <t>FORECLOSED ASSETS EVOLUTION</t>
  </si>
  <si>
    <t>BoP</t>
  </si>
  <si>
    <t>EoP</t>
  </si>
  <si>
    <t>% Quaterly out-flows / foreclosures at beginning of year</t>
  </si>
  <si>
    <t>RESULTS</t>
  </si>
  <si>
    <t>Interest income</t>
  </si>
  <si>
    <t>Interest expense</t>
  </si>
  <si>
    <t>NET INTEREST INCOME</t>
  </si>
  <si>
    <t>Dividend income</t>
  </si>
  <si>
    <t>Share of results of entities accounted for using the equity method</t>
  </si>
  <si>
    <t>Net fee income</t>
  </si>
  <si>
    <t>GROSS INCOME</t>
  </si>
  <si>
    <t>Administrative costs</t>
  </si>
  <si>
    <t>Staff costs</t>
  </si>
  <si>
    <t>Other administrative costs</t>
  </si>
  <si>
    <t>Amortization</t>
  </si>
  <si>
    <t>PRE-PROVISION PROFIT</t>
  </si>
  <si>
    <t>Provisions /reversal of provisions</t>
  </si>
  <si>
    <t xml:space="preserve">Impairments / reversal of financial assets </t>
  </si>
  <si>
    <t>NET OPERATING INCOME</t>
  </si>
  <si>
    <t xml:space="preserve">Impairments on non-financial assets </t>
  </si>
  <si>
    <t>PROFIT BEFORE TAX</t>
  </si>
  <si>
    <t>Taxes</t>
  </si>
  <si>
    <t>NET INCOME FROM CONTINUING OPERATIONS</t>
  </si>
  <si>
    <t>Profit / loss from discontinued operations</t>
  </si>
  <si>
    <t>CONSOLIDATED NET INCOME</t>
  </si>
  <si>
    <t>ATTRIBUTABLE NET INCOME</t>
  </si>
  <si>
    <t>QUARTERLY EVOLUTION</t>
  </si>
  <si>
    <t>Impairments / reversal of financial assets</t>
  </si>
  <si>
    <t>Amount</t>
  </si>
  <si>
    <t>%</t>
  </si>
  <si>
    <t>Trading income</t>
  </si>
  <si>
    <t>Other operating income/expenses</t>
  </si>
  <si>
    <t>Average balances</t>
  </si>
  <si>
    <t>FI/FE</t>
  </si>
  <si>
    <t>Yield/ cost (%)</t>
  </si>
  <si>
    <t>Million euros / %</t>
  </si>
  <si>
    <t>Financial intermediaries</t>
  </si>
  <si>
    <t>Fixed income portfolio</t>
  </si>
  <si>
    <t>Net loans (including NPLs)</t>
  </si>
  <si>
    <t>Debt securities</t>
  </si>
  <si>
    <t>Sight deposits (PS)</t>
  </si>
  <si>
    <t>Term deposits (PS)</t>
  </si>
  <si>
    <t>CUSTOMER SPREAD*</t>
  </si>
  <si>
    <t>NET INTEREST MARGIN</t>
  </si>
  <si>
    <t>F.I.: Financial Interest</t>
  </si>
  <si>
    <t>F.E.: Financial expenses</t>
  </si>
  <si>
    <t>PS: Private Sector</t>
  </si>
  <si>
    <t xml:space="preserve">(*) Net loans (including NPLs) - Customer deposits  </t>
  </si>
  <si>
    <t>FEES</t>
  </si>
  <si>
    <t>FEE INCOME</t>
  </si>
  <si>
    <t>From payments and collections</t>
  </si>
  <si>
    <t>Other fees</t>
  </si>
  <si>
    <t>FEE EXPENSES</t>
  </si>
  <si>
    <t>NET FEE INCOME</t>
  </si>
  <si>
    <t>-Reverse repos</t>
  </si>
  <si>
    <t>a) Core credit and loans</t>
  </si>
  <si>
    <t>Customers deposits (excluding valuations adjustments)</t>
  </si>
  <si>
    <t>-Multi-issuer covered bonds</t>
  </si>
  <si>
    <t>b) Core customer deposits</t>
  </si>
  <si>
    <t>LtD ratio (a/b)</t>
  </si>
  <si>
    <t>Credit and loans (excluding valuations adjustments and OFA)</t>
  </si>
  <si>
    <t>Liquid assets</t>
  </si>
  <si>
    <t>Cash surplus (1)</t>
  </si>
  <si>
    <t>Reverse repos</t>
  </si>
  <si>
    <t>Fixed income portfolio and other discountable assets in ECB</t>
  </si>
  <si>
    <t>Total liquid assets (ECB discount value)</t>
  </si>
  <si>
    <t>Liquid assets used</t>
  </si>
  <si>
    <t>In ECB</t>
  </si>
  <si>
    <t>Total liquid assets used</t>
  </si>
  <si>
    <t>AVALABLE DISCOUNTABLE LIQUID ASSETS</t>
  </si>
  <si>
    <t>% over total assets</t>
  </si>
  <si>
    <t>(1) Interbank deposits + surplus balance in ECB and operating balances</t>
  </si>
  <si>
    <t>LIQUIDITY RATIOS</t>
  </si>
  <si>
    <t>PHASE IN RATIOS</t>
  </si>
  <si>
    <t>Million € and %</t>
  </si>
  <si>
    <t>Qualifying capital</t>
  </si>
  <si>
    <t>CET1 capital (BIS III)</t>
  </si>
  <si>
    <t xml:space="preserve">Capital and share premium </t>
  </si>
  <si>
    <t>Reserves</t>
  </si>
  <si>
    <t>Attributable net profit (excluding dividends)</t>
  </si>
  <si>
    <t>Deductions</t>
  </si>
  <si>
    <t>Others (1)</t>
  </si>
  <si>
    <t>Tier 1</t>
  </si>
  <si>
    <t>Tier 2</t>
  </si>
  <si>
    <t>Risk weighted assets</t>
  </si>
  <si>
    <t>CET1 capital (BIS III) (%)</t>
  </si>
  <si>
    <t>Total capital ratio (%)</t>
  </si>
  <si>
    <t>(1) Treasury stock, minorities, other global result and transitional period of IFRS9</t>
  </si>
  <si>
    <t>FULLY LOADED RATIOS</t>
  </si>
  <si>
    <t>Qualify capital</t>
  </si>
  <si>
    <t>Assets held for trading &amp; Finantial assets at fair value through P&amp;L</t>
  </si>
  <si>
    <t>Financial assets at fair value through other comprehensive income</t>
  </si>
  <si>
    <t xml:space="preserve">   Loans and advances to central banks and credit institution</t>
  </si>
  <si>
    <t xml:space="preserve">   Loans and advances to customers</t>
  </si>
  <si>
    <t>Debt securities at amortised cost</t>
  </si>
  <si>
    <t>Investment in joint ventures and associates</t>
  </si>
  <si>
    <t>Financial liabilities held for trading &amp; at fair value through P&amp;L</t>
  </si>
  <si>
    <t>Deposits from central banks</t>
  </si>
  <si>
    <t>Accumulated other comprehensive income</t>
  </si>
  <si>
    <t>Depreciation and amortization</t>
  </si>
  <si>
    <t>Excess of capital over Total capital SREP requirement</t>
  </si>
  <si>
    <t>CET1 overall capital requirement</t>
  </si>
  <si>
    <t>CET1 (%)</t>
  </si>
  <si>
    <t>Total capital (%)</t>
  </si>
  <si>
    <t>Phase in</t>
  </si>
  <si>
    <t>Other managed assets</t>
  </si>
  <si>
    <t xml:space="preserve">   Real Estate developers</t>
  </si>
  <si>
    <t>Residential</t>
  </si>
  <si>
    <t>Commercial RE</t>
  </si>
  <si>
    <t>QUARTERLY YIELDS &amp; COSTS</t>
  </si>
  <si>
    <t>Data from the pro-forma income statement in which the results of Unicaja and Liberbank are added to all dates and impacts of the merger in 2021 are not considered (1,301 million euros of badwill, 17 million euros of acquisition expenses, 22 million euros of endowments for network and IT restructuring and 143 million euros of provisions for personnel restructuring)</t>
  </si>
  <si>
    <t>5. Stages</t>
  </si>
  <si>
    <t>1. Key Figures</t>
  </si>
  <si>
    <t>2. Balance sheet</t>
  </si>
  <si>
    <t>3. Customer funds</t>
  </si>
  <si>
    <t>4. Performing loans</t>
  </si>
  <si>
    <t>6. Non performing loans (I)</t>
  </si>
  <si>
    <t>7. Non performing loans (II)</t>
  </si>
  <si>
    <t>8. Foreclosed assets (I)</t>
  </si>
  <si>
    <t>9. Foreclosed assets (II)</t>
  </si>
  <si>
    <t>10. Results</t>
  </si>
  <si>
    <t>11. Yields &amp; cost</t>
  </si>
  <si>
    <t>12. Fees</t>
  </si>
  <si>
    <t>Covered bonds</t>
  </si>
  <si>
    <t>Other securities</t>
  </si>
  <si>
    <t xml:space="preserve">  Stage 1</t>
  </si>
  <si>
    <t xml:space="preserve">  Stage 2</t>
  </si>
  <si>
    <t xml:space="preserve">  Stage 3</t>
  </si>
  <si>
    <t>Credit exposures stages</t>
  </si>
  <si>
    <t>Gross exposure</t>
  </si>
  <si>
    <t>Total gross exposure</t>
  </si>
  <si>
    <t>% Coverage</t>
  </si>
  <si>
    <t>Total coverage</t>
  </si>
  <si>
    <t>Total provisions</t>
  </si>
  <si>
    <t>13. Liquidity</t>
  </si>
  <si>
    <t>14. Solvency</t>
  </si>
  <si>
    <t>Employees</t>
  </si>
  <si>
    <t>Million Euros</t>
  </si>
  <si>
    <t>NPL RATIO</t>
  </si>
  <si>
    <t>(1) Excluding valuation adjustments and intercompanies</t>
  </si>
  <si>
    <t xml:space="preserve">Total assets </t>
  </si>
  <si>
    <r>
      <t xml:space="preserve">Gross loans and advances to customers </t>
    </r>
    <r>
      <rPr>
        <vertAlign val="superscript"/>
        <sz val="11"/>
        <color theme="1"/>
        <rFont val="Calibri"/>
        <family val="2"/>
      </rPr>
      <t xml:space="preserve">(1) </t>
    </r>
  </si>
  <si>
    <r>
      <t xml:space="preserve">Performing gross loans and advances to customers </t>
    </r>
    <r>
      <rPr>
        <vertAlign val="superscript"/>
        <sz val="11"/>
        <color theme="1"/>
        <rFont val="Calibri"/>
        <family val="2"/>
      </rPr>
      <t xml:space="preserve">(1) </t>
    </r>
  </si>
  <si>
    <r>
      <t xml:space="preserve">On-balance sheet customers funds </t>
    </r>
    <r>
      <rPr>
        <vertAlign val="superscript"/>
        <sz val="11"/>
        <color theme="1"/>
        <rFont val="Calibri"/>
        <family val="2"/>
      </rPr>
      <t xml:space="preserve">(1) </t>
    </r>
  </si>
  <si>
    <t>Shareholders equity</t>
  </si>
  <si>
    <t>Total equity</t>
  </si>
  <si>
    <r>
      <t xml:space="preserve">Cost to income </t>
    </r>
    <r>
      <rPr>
        <vertAlign val="superscript"/>
        <sz val="11"/>
        <color theme="1"/>
        <rFont val="Manrope"/>
        <family val="2"/>
        <scheme val="minor"/>
      </rPr>
      <t>(2)</t>
    </r>
  </si>
  <si>
    <r>
      <t xml:space="preserve">Return On Tangible net Equity (ROTE) </t>
    </r>
    <r>
      <rPr>
        <vertAlign val="superscript"/>
        <sz val="11"/>
        <color theme="1"/>
        <rFont val="Calibri"/>
        <family val="2"/>
      </rPr>
      <t>(2)</t>
    </r>
  </si>
  <si>
    <t xml:space="preserve">Non performing loans (NPL)  (a) </t>
  </si>
  <si>
    <r>
      <t>Foreclosed assets (b)</t>
    </r>
    <r>
      <rPr>
        <vertAlign val="superscript"/>
        <sz val="11"/>
        <color theme="1"/>
        <rFont val="Manrope"/>
        <family val="2"/>
        <scheme val="minor"/>
      </rPr>
      <t xml:space="preserve"> </t>
    </r>
  </si>
  <si>
    <t>Non performing assets -NPA- (a+b)</t>
  </si>
  <si>
    <t>NPL ratio</t>
  </si>
  <si>
    <t>NPL coverage</t>
  </si>
  <si>
    <t>Foreclosed assets coverage</t>
  </si>
  <si>
    <t>Non performing assets (NPA) coverage</t>
  </si>
  <si>
    <t>Cost of risk</t>
  </si>
  <si>
    <t>,</t>
  </si>
  <si>
    <t>Loan to deposit ratio</t>
  </si>
  <si>
    <t>CET1 ratio (phase-in)</t>
  </si>
  <si>
    <t>CET1 ratio (fully loaded)</t>
  </si>
  <si>
    <t>Total capital ratio (phase-in)</t>
  </si>
  <si>
    <t>Total capital ratio (fully loaded)</t>
  </si>
  <si>
    <t>Risk weighted assets (RWA)</t>
  </si>
  <si>
    <t>Texas ratio</t>
  </si>
  <si>
    <t>Recurrent cost of risk</t>
  </si>
  <si>
    <t>0.333333333333333Q 1900</t>
  </si>
  <si>
    <t>Net interest income</t>
  </si>
  <si>
    <t>On-balance sheet customer funds</t>
  </si>
  <si>
    <t>Customer funds</t>
  </si>
  <si>
    <t>Issues</t>
  </si>
  <si>
    <t>(2) In the calculation of the efficiency ratio and  ROTE, the impact of the temporary bank tax, which in 2023 amounts to €63.8 million, has been eliminated.</t>
  </si>
  <si>
    <t>Gross income</t>
  </si>
  <si>
    <t>Pre-provision profit</t>
  </si>
  <si>
    <t>Consolidated net income</t>
  </si>
  <si>
    <t>Non current assets held for sale &amp; Other assets</t>
  </si>
  <si>
    <t>* Excluding the impact of the temporary tax on banking, amounting to €63.8 million and is recorded in the first quarter of 2023.</t>
  </si>
  <si>
    <t>From insurance</t>
  </si>
  <si>
    <t>From mutual funds</t>
  </si>
  <si>
    <t>From pension plans</t>
  </si>
  <si>
    <t>(Quarters prior to June 2023 restated following the first application of the IFRS 17)</t>
  </si>
  <si>
    <t>Deposits</t>
  </si>
  <si>
    <t>Foreclosed Gross entries</t>
  </si>
  <si>
    <t>Reclasiffication</t>
  </si>
  <si>
    <t>Sales</t>
  </si>
  <si>
    <t>Write-offs</t>
  </si>
  <si>
    <t>QoQ</t>
  </si>
  <si>
    <t>1Q 2024</t>
  </si>
  <si>
    <t>4Q 2023</t>
  </si>
  <si>
    <t>3Q 2023</t>
  </si>
  <si>
    <t>2Q 2023</t>
  </si>
  <si>
    <t>1Q 2023</t>
  </si>
  <si>
    <t>QQQ</t>
  </si>
  <si>
    <t>3Q24 vs 3M23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</si>
</sst>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p\p"/>
    <numFmt numFmtId="166" formatCode="0\ \p\p"/>
    <numFmt numFmtId="167" formatCode="dd/mm/yy"/>
    <numFmt numFmtId="168" formatCode="\+0.0\ \p\p;\ \-0.0\ \p\p"/>
    <numFmt numFmtId="169" formatCode="[$-C0A]dddd\,\ dd&quot; de &quot;mmmm&quot; de &quot;yyyy"/>
    <numFmt numFmtId="170" formatCode="#,##0.0"/>
  </numFmts>
  <fonts count="36" x14ac:knownFonts="1">
    <font>
      <sz val="11"/>
      <color theme="1"/>
      <name val="Manrope"/>
      <family val="2"/>
      <scheme val="minor"/>
    </font>
    <font>
      <sz val="11"/>
      <color theme="1"/>
      <name val="Manrope"/>
      <family val="2"/>
      <scheme val="minor"/>
    </font>
    <font>
      <u/>
      <sz val="11"/>
      <color theme="10"/>
      <name val="Manrope"/>
      <family val="2"/>
      <scheme val="minor"/>
    </font>
    <font>
      <b/>
      <sz val="11"/>
      <color theme="1"/>
      <name val="Manrope"/>
      <family val="2"/>
      <scheme val="minor"/>
    </font>
    <font>
      <sz val="8"/>
      <color theme="1"/>
      <name val="Manrope"/>
      <family val="2"/>
      <scheme val="minor"/>
    </font>
    <font>
      <sz val="10"/>
      <color theme="1"/>
      <name val="Manrope"/>
      <family val="2"/>
      <scheme val="minor"/>
    </font>
    <font>
      <i/>
      <sz val="8"/>
      <color theme="1"/>
      <name val="Manrope"/>
      <family val="2"/>
      <scheme val="minor"/>
    </font>
    <font>
      <i/>
      <sz val="9"/>
      <color theme="1"/>
      <name val="Manrope"/>
      <family val="2"/>
      <scheme val="minor"/>
    </font>
    <font>
      <b/>
      <sz val="12"/>
      <color theme="1"/>
      <name val="Manrope"/>
      <family val="2"/>
      <scheme val="minor"/>
    </font>
    <font>
      <i/>
      <sz val="11"/>
      <color theme="1"/>
      <name val="Manrope"/>
      <family val="2"/>
      <scheme val="minor"/>
    </font>
    <font>
      <b/>
      <sz val="11"/>
      <color theme="0"/>
      <name val="Manrope"/>
      <family val="2"/>
      <scheme val="minor"/>
    </font>
    <font>
      <b/>
      <sz val="11"/>
      <name val="Manrope"/>
      <family val="2"/>
      <scheme val="minor"/>
    </font>
    <font>
      <sz val="11"/>
      <name val="Manrope"/>
      <family val="2"/>
      <scheme val="minor"/>
    </font>
    <font>
      <b/>
      <sz val="12"/>
      <name val="Manrope"/>
      <family val="2"/>
      <scheme val="minor"/>
    </font>
    <font>
      <sz val="8"/>
      <name val="Manrope"/>
      <family val="2"/>
      <scheme val="minor"/>
    </font>
    <font>
      <i/>
      <sz val="8"/>
      <color rgb="FF0000FF"/>
      <name val="Manrope"/>
      <family val="2"/>
      <scheme val="minor"/>
    </font>
    <font>
      <i/>
      <sz val="8"/>
      <color theme="1"/>
      <name val="Arial Narrow"/>
      <family val="2"/>
    </font>
    <font>
      <sz val="8"/>
      <color indexed="54"/>
      <name val="Microsoft Sans Serif"/>
      <family val="2"/>
    </font>
    <font>
      <sz val="10"/>
      <name val="Arial"/>
      <family val="2"/>
    </font>
    <font>
      <vertAlign val="superscript"/>
      <sz val="11"/>
      <color theme="1"/>
      <name val="Calibri"/>
      <family val="2"/>
    </font>
    <font>
      <vertAlign val="superscript"/>
      <sz val="11"/>
      <color theme="1"/>
      <name val="Manrope"/>
      <family val="2"/>
      <scheme val="minor"/>
    </font>
    <font>
      <i/>
      <sz val="10"/>
      <color theme="0" tint="-0.499984740745262"/>
      <name val="Manrope"/>
      <family val="2"/>
      <scheme val="minor"/>
    </font>
    <font>
      <i/>
      <sz val="8"/>
      <color theme="0" tint="-0.499984740745262"/>
      <name val="Manrope"/>
      <family val="2"/>
      <scheme val="minor"/>
    </font>
    <font>
      <i/>
      <sz val="8"/>
      <color theme="0"/>
      <name val="Manrope"/>
      <family val="2"/>
      <scheme val="minor"/>
    </font>
    <font>
      <b/>
      <sz val="11"/>
      <color theme="2"/>
      <name val="Manrope"/>
      <family val="2"/>
      <scheme val="minor"/>
    </font>
    <font>
      <i/>
      <sz val="10"/>
      <color theme="1"/>
      <name val="Calibri"/>
      <family val="2"/>
    </font>
    <font>
      <sz val="11"/>
      <color theme="0"/>
      <name val="Manrope"/>
      <family val="2"/>
      <scheme val="minor"/>
    </font>
    <font>
      <b/>
      <u/>
      <sz val="14"/>
      <color theme="4"/>
      <name val="Manrope"/>
      <family val="2"/>
      <scheme val="minor"/>
    </font>
    <font>
      <b/>
      <sz val="14"/>
      <color theme="4"/>
      <name val="Manrope"/>
      <family val="2"/>
      <scheme val="minor"/>
    </font>
    <font>
      <b/>
      <sz val="10"/>
      <color theme="1"/>
      <name val="Manrope"/>
      <scheme val="major"/>
    </font>
    <font>
      <i/>
      <sz val="10"/>
      <color theme="0" tint="-0.499984740745262"/>
      <name val="Manrope"/>
      <scheme val="major"/>
    </font>
    <font>
      <sz val="10"/>
      <color theme="1"/>
      <name val="Manrope"/>
      <scheme val="major"/>
    </font>
    <font>
      <i/>
      <sz val="10"/>
      <color theme="1"/>
      <name val="Manrope"/>
      <scheme val="major"/>
    </font>
    <font>
      <b/>
      <sz val="10"/>
      <color theme="0"/>
      <name val="Manrope"/>
      <scheme val="major"/>
    </font>
    <font>
      <b/>
      <sz val="11"/>
      <color theme="7"/>
      <name val="Manrope"/>
      <family val="2"/>
      <scheme val="minor"/>
    </font>
    <font>
      <sz val="11"/>
      <color theme="7"/>
      <name val="Manrope"/>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7"/>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left style="thin">
        <color rgb="FFA5A5A5"/>
      </left>
      <right style="thin">
        <color rgb="FFA5A5A5"/>
      </right>
      <top style="thin">
        <color rgb="FFA5A5A5"/>
      </top>
      <bottom style="thin">
        <color rgb="FFA5A5A5"/>
      </bottom>
      <diagonal/>
    </border>
  </borders>
  <cellStyleXfs count="6">
    <xf numFmtId="0" fontId="0" fillId="0" borderId="0"/>
    <xf numFmtId="0" fontId="2" fillId="0" borderId="0" applyNumberFormat="0" applyFill="0" applyBorder="0" applyAlignment="0" applyProtection="0"/>
    <xf numFmtId="9" fontId="1" fillId="0" borderId="0" applyFont="0" applyFill="0" applyBorder="0" applyAlignment="0" applyProtection="0"/>
    <xf numFmtId="3" fontId="17" fillId="0" borderId="7"/>
    <xf numFmtId="169" fontId="18" fillId="0" borderId="0"/>
    <xf numFmtId="0" fontId="18" fillId="0" borderId="0"/>
  </cellStyleXfs>
  <cellXfs count="153">
    <xf numFmtId="0" fontId="0" fillId="0" borderId="0" xfId="0"/>
    <xf numFmtId="0" fontId="3"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indent="2"/>
    </xf>
    <xf numFmtId="0" fontId="0" fillId="0" borderId="0" xfId="0" applyAlignment="1">
      <alignment horizontal="left" indent="3"/>
    </xf>
    <xf numFmtId="0" fontId="3" fillId="0" borderId="0" xfId="0" applyFont="1" applyAlignment="1">
      <alignment horizontal="left" indent="2"/>
    </xf>
    <xf numFmtId="0" fontId="4" fillId="0" borderId="0" xfId="0" applyFont="1"/>
    <xf numFmtId="0" fontId="5" fillId="0" borderId="0" xfId="0" applyFont="1" applyAlignment="1">
      <alignment horizontal="left" indent="1"/>
    </xf>
    <xf numFmtId="14" fontId="3" fillId="0" borderId="1" xfId="0" applyNumberFormat="1" applyFont="1" applyBorder="1" applyAlignment="1">
      <alignment horizontal="right"/>
    </xf>
    <xf numFmtId="0" fontId="3" fillId="0" borderId="1" xfId="0" applyFont="1" applyBorder="1" applyAlignment="1">
      <alignment horizontal="right"/>
    </xf>
    <xf numFmtId="0" fontId="6" fillId="0" borderId="0" xfId="0" applyFont="1"/>
    <xf numFmtId="0" fontId="0" fillId="0" borderId="0" xfId="0" quotePrefix="1"/>
    <xf numFmtId="3" fontId="0" fillId="0" borderId="0" xfId="0" applyNumberFormat="1"/>
    <xf numFmtId="3" fontId="3" fillId="0" borderId="0" xfId="0" applyNumberFormat="1" applyFont="1"/>
    <xf numFmtId="0" fontId="7" fillId="0" borderId="0" xfId="0" applyFont="1"/>
    <xf numFmtId="0" fontId="0" fillId="0" borderId="0" xfId="0" applyAlignment="1">
      <alignment horizontal="left"/>
    </xf>
    <xf numFmtId="0" fontId="0" fillId="0" borderId="0" xfId="0" applyAlignment="1">
      <alignment horizontal="left" vertical="top"/>
    </xf>
    <xf numFmtId="0" fontId="0" fillId="0" borderId="0" xfId="0" applyAlignment="1">
      <alignment horizontal="left" indent="1"/>
    </xf>
    <xf numFmtId="0" fontId="8" fillId="0" borderId="0" xfId="0" applyFont="1"/>
    <xf numFmtId="0" fontId="9" fillId="0" borderId="0" xfId="0" applyFont="1"/>
    <xf numFmtId="0" fontId="0" fillId="2" borderId="0" xfId="0" applyFill="1"/>
    <xf numFmtId="14" fontId="3" fillId="0" borderId="2" xfId="0" applyNumberFormat="1" applyFont="1" applyBorder="1" applyAlignment="1">
      <alignment horizontal="right"/>
    </xf>
    <xf numFmtId="0" fontId="3" fillId="0" borderId="2" xfId="0" applyFont="1" applyBorder="1" applyAlignment="1">
      <alignment horizontal="right"/>
    </xf>
    <xf numFmtId="164" fontId="0" fillId="0" borderId="0" xfId="0" applyNumberFormat="1"/>
    <xf numFmtId="164" fontId="1" fillId="0" borderId="0" xfId="2" applyNumberFormat="1" applyFont="1"/>
    <xf numFmtId="164" fontId="3" fillId="0" borderId="0" xfId="2" applyNumberFormat="1" applyFont="1"/>
    <xf numFmtId="164" fontId="3" fillId="0" borderId="0" xfId="2" applyNumberFormat="1" applyFont="1" applyAlignment="1">
      <alignment horizontal="right"/>
    </xf>
    <xf numFmtId="0" fontId="11" fillId="0" borderId="0" xfId="0" applyFont="1"/>
    <xf numFmtId="4" fontId="0" fillId="0" borderId="0" xfId="0" applyNumberFormat="1"/>
    <xf numFmtId="9" fontId="0" fillId="0" borderId="0" xfId="0" applyNumberFormat="1"/>
    <xf numFmtId="0" fontId="0" fillId="0" borderId="0" xfId="0" applyAlignment="1">
      <alignment horizontal="center"/>
    </xf>
    <xf numFmtId="0" fontId="10" fillId="2" borderId="6" xfId="0" applyFont="1" applyFill="1" applyBorder="1"/>
    <xf numFmtId="165" fontId="0" fillId="0" borderId="0" xfId="0" applyNumberFormat="1"/>
    <xf numFmtId="0" fontId="6" fillId="0" borderId="0" xfId="0" applyFont="1" applyAlignment="1">
      <alignment vertical="top"/>
    </xf>
    <xf numFmtId="165" fontId="3" fillId="0" borderId="0" xfId="2" applyNumberFormat="1" applyFont="1" applyAlignment="1">
      <alignment horizontal="right"/>
    </xf>
    <xf numFmtId="165" fontId="1" fillId="0" borderId="0" xfId="2" applyNumberFormat="1" applyFont="1" applyAlignment="1">
      <alignment horizontal="right"/>
    </xf>
    <xf numFmtId="166" fontId="0" fillId="0" borderId="0" xfId="0" applyNumberFormat="1"/>
    <xf numFmtId="164" fontId="10" fillId="0" borderId="0" xfId="2" applyNumberFormat="1" applyFont="1" applyFill="1" applyBorder="1" applyAlignment="1">
      <alignment horizontal="right"/>
    </xf>
    <xf numFmtId="3" fontId="0" fillId="2" borderId="0" xfId="0" applyNumberFormat="1" applyFill="1"/>
    <xf numFmtId="4" fontId="1" fillId="0" borderId="0" xfId="2" applyNumberFormat="1" applyFont="1"/>
    <xf numFmtId="10" fontId="1" fillId="2" borderId="0" xfId="2" applyNumberFormat="1" applyFont="1" applyFill="1"/>
    <xf numFmtId="0" fontId="0" fillId="3" borderId="0" xfId="0" applyFill="1"/>
    <xf numFmtId="164" fontId="1" fillId="0" borderId="0" xfId="2" applyNumberFormat="1" applyFont="1" applyAlignment="1">
      <alignment horizontal="right"/>
    </xf>
    <xf numFmtId="4" fontId="6" fillId="0" borderId="0" xfId="0" applyNumberFormat="1" applyFont="1"/>
    <xf numFmtId="0" fontId="13" fillId="0" borderId="0" xfId="0" applyFont="1"/>
    <xf numFmtId="0" fontId="14" fillId="2" borderId="5" xfId="0" applyFont="1" applyFill="1" applyBorder="1"/>
    <xf numFmtId="0" fontId="14" fillId="2" borderId="0" xfId="0" applyFont="1" applyFill="1"/>
    <xf numFmtId="0" fontId="12" fillId="0" borderId="0" xfId="0" applyFont="1"/>
    <xf numFmtId="0" fontId="12" fillId="0" borderId="0" xfId="0" applyFont="1" applyAlignment="1">
      <alignment horizontal="left" indent="2"/>
    </xf>
    <xf numFmtId="0" fontId="0" fillId="0" borderId="0" xfId="0" applyAlignment="1">
      <alignment horizontal="left" indent="12"/>
    </xf>
    <xf numFmtId="0" fontId="9" fillId="0" borderId="0" xfId="0" applyFont="1" applyAlignment="1">
      <alignment horizontal="left" vertical="top"/>
    </xf>
    <xf numFmtId="14" fontId="3" fillId="0" borderId="0" xfId="0" applyNumberFormat="1" applyFont="1" applyAlignment="1">
      <alignment horizontal="right"/>
    </xf>
    <xf numFmtId="0" fontId="3" fillId="0" borderId="3" xfId="0" applyFont="1" applyBorder="1" applyAlignment="1">
      <alignment horizontal="right" wrapText="1"/>
    </xf>
    <xf numFmtId="0" fontId="0" fillId="0" borderId="0" xfId="0" applyAlignment="1">
      <alignment wrapText="1"/>
    </xf>
    <xf numFmtId="0" fontId="6" fillId="2" borderId="0" xfId="0" applyFont="1" applyFill="1" applyAlignment="1">
      <alignment vertical="top"/>
    </xf>
    <xf numFmtId="0" fontId="15" fillId="0" borderId="0" xfId="0" applyFont="1"/>
    <xf numFmtId="9" fontId="3" fillId="0" borderId="0" xfId="2" applyFont="1"/>
    <xf numFmtId="164" fontId="0" fillId="0" borderId="0" xfId="2" applyNumberFormat="1" applyFont="1" applyAlignment="1">
      <alignment horizontal="right"/>
    </xf>
    <xf numFmtId="0" fontId="6" fillId="0" borderId="0" xfId="0" applyFont="1" applyAlignment="1">
      <alignment horizontal="left" vertical="top" wrapText="1"/>
    </xf>
    <xf numFmtId="164" fontId="12" fillId="2" borderId="0" xfId="2" applyNumberFormat="1" applyFont="1" applyFill="1"/>
    <xf numFmtId="164" fontId="12" fillId="0" borderId="0" xfId="2" applyNumberFormat="1" applyFont="1" applyFill="1"/>
    <xf numFmtId="0" fontId="6" fillId="0" borderId="0" xfId="0" applyFont="1" applyAlignment="1">
      <alignment vertical="top" wrapText="1"/>
    </xf>
    <xf numFmtId="0" fontId="6" fillId="0" borderId="0" xfId="0" applyFont="1" applyAlignment="1">
      <alignment vertical="center" wrapText="1"/>
    </xf>
    <xf numFmtId="164" fontId="0" fillId="0" borderId="0" xfId="2" applyNumberFormat="1" applyFont="1" applyFill="1" applyAlignment="1">
      <alignment horizontal="right"/>
    </xf>
    <xf numFmtId="167" fontId="3" fillId="0" borderId="0" xfId="0" applyNumberFormat="1" applyFont="1" applyAlignment="1">
      <alignment horizontal="right"/>
    </xf>
    <xf numFmtId="0" fontId="3" fillId="0" borderId="0" xfId="0" applyFont="1" applyAlignment="1">
      <alignment horizontal="right"/>
    </xf>
    <xf numFmtId="164" fontId="0" fillId="0" borderId="0" xfId="2" applyNumberFormat="1" applyFont="1" applyFill="1"/>
    <xf numFmtId="10" fontId="12" fillId="0" borderId="0" xfId="2" applyNumberFormat="1" applyFont="1" applyFill="1"/>
    <xf numFmtId="9" fontId="1" fillId="0" borderId="0" xfId="2" applyFont="1" applyFill="1"/>
    <xf numFmtId="164" fontId="1" fillId="0" borderId="0" xfId="2" applyNumberFormat="1" applyFont="1" applyFill="1"/>
    <xf numFmtId="164" fontId="0" fillId="0" borderId="0" xfId="2" applyNumberFormat="1" applyFont="1"/>
    <xf numFmtId="0" fontId="21" fillId="0" borderId="0" xfId="0" applyFont="1"/>
    <xf numFmtId="14" fontId="22" fillId="0" borderId="0" xfId="0" applyNumberFormat="1" applyFont="1"/>
    <xf numFmtId="0" fontId="22" fillId="0" borderId="0" xfId="0" applyFont="1"/>
    <xf numFmtId="167" fontId="3" fillId="0" borderId="2" xfId="0" applyNumberFormat="1" applyFont="1" applyBorder="1" applyAlignment="1">
      <alignment horizontal="right"/>
    </xf>
    <xf numFmtId="0" fontId="10" fillId="2" borderId="0" xfId="0" applyFont="1" applyFill="1"/>
    <xf numFmtId="164" fontId="10" fillId="2" borderId="0" xfId="2" applyNumberFormat="1" applyFont="1" applyFill="1" applyAlignment="1">
      <alignment horizontal="right"/>
    </xf>
    <xf numFmtId="170" fontId="0" fillId="0" borderId="0" xfId="0" applyNumberFormat="1"/>
    <xf numFmtId="14" fontId="23" fillId="0" borderId="0" xfId="0" applyNumberFormat="1" applyFont="1"/>
    <xf numFmtId="165" fontId="12" fillId="0" borderId="0" xfId="2" applyNumberFormat="1" applyFont="1" applyFill="1" applyAlignment="1">
      <alignment horizontal="right"/>
    </xf>
    <xf numFmtId="0" fontId="23" fillId="0" borderId="0" xfId="0" applyFont="1"/>
    <xf numFmtId="0" fontId="10" fillId="4" borderId="0" xfId="0" applyFont="1" applyFill="1"/>
    <xf numFmtId="0" fontId="24" fillId="4" borderId="0" xfId="0" applyFont="1" applyFill="1"/>
    <xf numFmtId="3" fontId="24" fillId="4" borderId="0" xfId="0" applyNumberFormat="1" applyFont="1" applyFill="1"/>
    <xf numFmtId="164" fontId="24" fillId="4" borderId="0" xfId="2" applyNumberFormat="1" applyFont="1" applyFill="1"/>
    <xf numFmtId="164" fontId="24" fillId="4" borderId="0" xfId="2" applyNumberFormat="1" applyFont="1" applyFill="1" applyAlignment="1">
      <alignment horizontal="right"/>
    </xf>
    <xf numFmtId="165" fontId="24" fillId="4" borderId="0" xfId="2" applyNumberFormat="1" applyFont="1" applyFill="1" applyAlignment="1">
      <alignment horizontal="right"/>
    </xf>
    <xf numFmtId="170" fontId="24" fillId="4" borderId="0" xfId="0" applyNumberFormat="1" applyFont="1" applyFill="1"/>
    <xf numFmtId="4" fontId="24" fillId="4" borderId="0" xfId="2" applyNumberFormat="1" applyFont="1" applyFill="1"/>
    <xf numFmtId="4" fontId="24" fillId="4" borderId="0" xfId="0" applyNumberFormat="1" applyFont="1" applyFill="1" applyAlignment="1">
      <alignment horizontal="right"/>
    </xf>
    <xf numFmtId="4" fontId="24" fillId="4" borderId="0" xfId="0" applyNumberFormat="1" applyFont="1" applyFill="1"/>
    <xf numFmtId="3" fontId="24" fillId="4" borderId="0" xfId="2" applyNumberFormat="1" applyFont="1" applyFill="1"/>
    <xf numFmtId="0" fontId="24" fillId="4" borderId="5" xfId="0" applyFont="1" applyFill="1" applyBorder="1"/>
    <xf numFmtId="10" fontId="24" fillId="4" borderId="5" xfId="2" applyNumberFormat="1" applyFont="1" applyFill="1" applyBorder="1" applyAlignment="1">
      <alignment horizontal="right"/>
    </xf>
    <xf numFmtId="164" fontId="24" fillId="4" borderId="0" xfId="2" applyNumberFormat="1" applyFont="1" applyFill="1" applyBorder="1" applyAlignment="1">
      <alignment horizontal="right"/>
    </xf>
    <xf numFmtId="165" fontId="24" fillId="4" borderId="0" xfId="2" applyNumberFormat="1" applyFont="1" applyFill="1"/>
    <xf numFmtId="0" fontId="25" fillId="0" borderId="0" xfId="0" applyFont="1" applyAlignment="1">
      <alignment vertical="center"/>
    </xf>
    <xf numFmtId="0" fontId="10" fillId="5" borderId="0" xfId="0" applyFont="1" applyFill="1"/>
    <xf numFmtId="3" fontId="10" fillId="5" borderId="0" xfId="0" applyNumberFormat="1" applyFont="1" applyFill="1"/>
    <xf numFmtId="164" fontId="10" fillId="5" borderId="0" xfId="2" applyNumberFormat="1" applyFont="1" applyFill="1"/>
    <xf numFmtId="0" fontId="10" fillId="5" borderId="4" xfId="0" applyFont="1" applyFill="1" applyBorder="1"/>
    <xf numFmtId="3" fontId="10" fillId="5" borderId="4" xfId="0" applyNumberFormat="1" applyFont="1" applyFill="1" applyBorder="1"/>
    <xf numFmtId="164" fontId="10" fillId="5" borderId="4" xfId="2" applyNumberFormat="1" applyFont="1" applyFill="1" applyBorder="1"/>
    <xf numFmtId="0" fontId="10" fillId="5" borderId="0" xfId="0" applyFont="1" applyFill="1" applyAlignment="1">
      <alignment horizontal="left" indent="1"/>
    </xf>
    <xf numFmtId="0" fontId="10" fillId="5" borderId="0" xfId="0" applyFont="1" applyFill="1" applyAlignment="1">
      <alignment horizontal="left" indent="2"/>
    </xf>
    <xf numFmtId="0" fontId="10" fillId="5" borderId="5" xfId="0" applyFont="1" applyFill="1" applyBorder="1"/>
    <xf numFmtId="3" fontId="10" fillId="5" borderId="5" xfId="0" applyNumberFormat="1" applyFont="1" applyFill="1" applyBorder="1"/>
    <xf numFmtId="164" fontId="10" fillId="5" borderId="5" xfId="2" applyNumberFormat="1" applyFont="1" applyFill="1" applyBorder="1"/>
    <xf numFmtId="3" fontId="10" fillId="5" borderId="0" xfId="2" applyNumberFormat="1" applyFont="1" applyFill="1" applyAlignment="1">
      <alignment horizontal="right"/>
    </xf>
    <xf numFmtId="164" fontId="10" fillId="5" borderId="0" xfId="2" applyNumberFormat="1" applyFont="1" applyFill="1" applyAlignment="1">
      <alignment horizontal="right"/>
    </xf>
    <xf numFmtId="3" fontId="10" fillId="5" borderId="5" xfId="2" applyNumberFormat="1" applyFont="1" applyFill="1" applyBorder="1" applyAlignment="1">
      <alignment horizontal="right"/>
    </xf>
    <xf numFmtId="164" fontId="10" fillId="5" borderId="5" xfId="2" applyNumberFormat="1" applyFont="1" applyFill="1" applyBorder="1" applyAlignment="1">
      <alignment horizontal="right"/>
    </xf>
    <xf numFmtId="165" fontId="10" fillId="5" borderId="0" xfId="2" applyNumberFormat="1" applyFont="1" applyFill="1" applyAlignment="1">
      <alignment horizontal="right"/>
    </xf>
    <xf numFmtId="165" fontId="10" fillId="5" borderId="5" xfId="2" applyNumberFormat="1" applyFont="1" applyFill="1" applyBorder="1" applyAlignment="1">
      <alignment horizontal="right"/>
    </xf>
    <xf numFmtId="170" fontId="10" fillId="5" borderId="0" xfId="0" applyNumberFormat="1" applyFont="1" applyFill="1"/>
    <xf numFmtId="4" fontId="10" fillId="5" borderId="0" xfId="2" applyNumberFormat="1" applyFont="1" applyFill="1"/>
    <xf numFmtId="4" fontId="10" fillId="5" borderId="0" xfId="0" applyNumberFormat="1" applyFont="1" applyFill="1"/>
    <xf numFmtId="0" fontId="10" fillId="5" borderId="6" xfId="0" applyFont="1" applyFill="1" applyBorder="1"/>
    <xf numFmtId="3" fontId="10" fillId="5" borderId="6" xfId="0" applyNumberFormat="1" applyFont="1" applyFill="1" applyBorder="1"/>
    <xf numFmtId="4" fontId="10" fillId="5" borderId="6" xfId="0" applyNumberFormat="1" applyFont="1" applyFill="1" applyBorder="1"/>
    <xf numFmtId="168" fontId="10" fillId="5" borderId="0" xfId="0" applyNumberFormat="1" applyFont="1" applyFill="1"/>
    <xf numFmtId="0" fontId="3" fillId="4" borderId="0" xfId="0" applyFont="1" applyFill="1"/>
    <xf numFmtId="0" fontId="8" fillId="4" borderId="0" xfId="0" applyFont="1" applyFill="1"/>
    <xf numFmtId="0" fontId="0" fillId="4" borderId="0" xfId="0" applyFill="1"/>
    <xf numFmtId="0" fontId="26" fillId="0" borderId="0" xfId="0" applyFont="1"/>
    <xf numFmtId="0" fontId="23" fillId="2" borderId="0" xfId="0" applyFont="1" applyFill="1"/>
    <xf numFmtId="164" fontId="11" fillId="0" borderId="0" xfId="2" applyNumberFormat="1" applyFont="1"/>
    <xf numFmtId="0" fontId="27" fillId="2" borderId="0" xfId="0" applyFont="1" applyFill="1" applyAlignment="1">
      <alignment horizontal="left" vertical="center"/>
    </xf>
    <xf numFmtId="0" fontId="28" fillId="2" borderId="0" xfId="0" applyFont="1" applyFill="1" applyAlignment="1">
      <alignment horizontal="left" vertical="center" indent="5"/>
    </xf>
    <xf numFmtId="0" fontId="29" fillId="0" borderId="0" xfId="0" applyFont="1"/>
    <xf numFmtId="14" fontId="30" fillId="0" borderId="0" xfId="0" applyNumberFormat="1" applyFont="1"/>
    <xf numFmtId="0" fontId="31" fillId="0" borderId="0" xfId="0" applyFont="1"/>
    <xf numFmtId="0" fontId="32" fillId="0" borderId="0" xfId="0" applyFont="1"/>
    <xf numFmtId="0" fontId="29" fillId="0" borderId="2" xfId="0" applyFont="1" applyBorder="1" applyAlignment="1">
      <alignment horizontal="right"/>
    </xf>
    <xf numFmtId="0" fontId="29" fillId="0" borderId="2" xfId="0" applyFont="1" applyBorder="1" applyAlignment="1">
      <alignment horizontal="right" wrapText="1"/>
    </xf>
    <xf numFmtId="0" fontId="33" fillId="5" borderId="0" xfId="0" applyFont="1" applyFill="1"/>
    <xf numFmtId="3" fontId="33" fillId="5" borderId="0" xfId="0" applyNumberFormat="1" applyFont="1" applyFill="1"/>
    <xf numFmtId="164" fontId="33" fillId="5" borderId="0" xfId="0" applyNumberFormat="1" applyFont="1" applyFill="1"/>
    <xf numFmtId="3" fontId="31" fillId="0" borderId="0" xfId="0" applyNumberFormat="1" applyFont="1"/>
    <xf numFmtId="164" fontId="31" fillId="0" borderId="0" xfId="0" applyNumberFormat="1" applyFont="1"/>
    <xf numFmtId="0" fontId="33" fillId="4" borderId="0" xfId="0" applyFont="1" applyFill="1"/>
    <xf numFmtId="3" fontId="33" fillId="4" borderId="0" xfId="0" applyNumberFormat="1" applyFont="1" applyFill="1"/>
    <xf numFmtId="164" fontId="33" fillId="4" borderId="0" xfId="0" applyNumberFormat="1" applyFont="1" applyFill="1"/>
    <xf numFmtId="0" fontId="31" fillId="3" borderId="0" xfId="0" applyFont="1" applyFill="1"/>
    <xf numFmtId="0" fontId="34" fillId="2" borderId="0" xfId="1" applyFont="1" applyFill="1" applyAlignment="1">
      <alignment horizontal="left" vertical="center"/>
    </xf>
    <xf numFmtId="0" fontId="35" fillId="2" borderId="0" xfId="0" applyFont="1" applyFill="1"/>
    <xf numFmtId="0" fontId="16" fillId="0" borderId="0" xfId="0" applyFont="1" applyAlignment="1">
      <alignment horizontal="left" vertical="center" wrapText="1"/>
    </xf>
    <xf numFmtId="0" fontId="3" fillId="0" borderId="1" xfId="0" applyFont="1" applyBorder="1" applyAlignment="1">
      <alignment horizontal="center"/>
    </xf>
    <xf numFmtId="0" fontId="0" fillId="0" borderId="0" xfId="0" applyAlignment="1">
      <alignment horizontal="left" wrapText="1"/>
    </xf>
    <xf numFmtId="0" fontId="6" fillId="0" borderId="0" xfId="0" applyFont="1" applyAlignment="1">
      <alignment horizontal="left" vertical="center" wrapText="1"/>
    </xf>
    <xf numFmtId="0" fontId="14" fillId="2" borderId="0" xfId="0" applyFont="1" applyFill="1" applyAlignment="1">
      <alignment horizontal="left" vertical="center" wrapText="1"/>
    </xf>
    <xf numFmtId="0" fontId="4" fillId="0" borderId="0" xfId="0" applyFont="1" applyAlignment="1">
      <alignment horizontal="left" vertical="top" wrapText="1"/>
    </xf>
  </cellXfs>
  <cellStyles count="6">
    <cellStyle name="ESTILO.IMPORTESIN 2" xfId="3" xr:uid="{00000000-0005-0000-0000-000000000000}"/>
    <cellStyle name="Hipervínculo" xfId="1" builtinId="8"/>
    <cellStyle name="Normal" xfId="0" builtinId="0"/>
    <cellStyle name="Normal 2" xfId="4" xr:uid="{00000000-0005-0000-0000-000003000000}"/>
    <cellStyle name="Normal 7" xfId="5" xr:uid="{00000000-0005-0000-0000-000004000000}"/>
    <cellStyle name="Porcentaje"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unicajabanco.com/"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12.xml.rels><?xml version="1.0" encoding="UTF-8" standalone="yes"?>
<Relationships xmlns="http://schemas.openxmlformats.org/package/2006/relationships"><Relationship Id="rId1" Type="http://schemas.openxmlformats.org/officeDocument/2006/relationships/hyperlink" Target="#MENU!A1"/></Relationships>
</file>

<file path=xl/drawings/_rels/drawing13.xml.rels><?xml version="1.0" encoding="UTF-8" standalone="yes"?>
<Relationships xmlns="http://schemas.openxmlformats.org/package/2006/relationships"><Relationship Id="rId1" Type="http://schemas.openxmlformats.org/officeDocument/2006/relationships/hyperlink" Target="#MENU!A1"/></Relationships>
</file>

<file path=xl/drawings/_rels/drawing14.xml.rels><?xml version="1.0" encoding="UTF-8" standalone="yes"?>
<Relationships xmlns="http://schemas.openxmlformats.org/package/2006/relationships"><Relationship Id="rId1" Type="http://schemas.openxmlformats.org/officeDocument/2006/relationships/hyperlink" Target="#MENU!A1"/></Relationships>
</file>

<file path=xl/drawings/_rels/drawing15.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0</xdr:row>
      <xdr:rowOff>71262</xdr:rowOff>
    </xdr:from>
    <xdr:to>
      <xdr:col>1</xdr:col>
      <xdr:colOff>3038475</xdr:colOff>
      <xdr:row>1</xdr:row>
      <xdr:rowOff>195437</xdr:rowOff>
    </xdr:to>
    <xdr:pic>
      <xdr:nvPicPr>
        <xdr:cNvPr id="1025" name="1 Imagen">
          <a:hlinkClick xmlns:r="http://schemas.openxmlformats.org/officeDocument/2006/relationships" r:id="rId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bwMode="auto">
        <a:xfrm>
          <a:off x="2600325" y="71262"/>
          <a:ext cx="1428750" cy="6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593912</xdr:colOff>
      <xdr:row>0</xdr:row>
      <xdr:rowOff>179294</xdr:rowOff>
    </xdr:from>
    <xdr:to>
      <xdr:col>8</xdr:col>
      <xdr:colOff>410696</xdr:colOff>
      <xdr:row>2</xdr:row>
      <xdr:rowOff>173131</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718EA225-284C-4615-8823-5E18DFCAA117}"/>
            </a:ext>
          </a:extLst>
        </xdr:cNvPr>
        <xdr:cNvSpPr/>
      </xdr:nvSpPr>
      <xdr:spPr>
        <a:xfrm>
          <a:off x="7339853" y="179294"/>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100853</xdr:colOff>
      <xdr:row>0</xdr:row>
      <xdr:rowOff>179294</xdr:rowOff>
    </xdr:from>
    <xdr:to>
      <xdr:col>8</xdr:col>
      <xdr:colOff>758078</xdr:colOff>
      <xdr:row>2</xdr:row>
      <xdr:rowOff>173131</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385F9EBE-EF85-415E-8CD3-F085E605B3FE}"/>
            </a:ext>
          </a:extLst>
        </xdr:cNvPr>
        <xdr:cNvSpPr/>
      </xdr:nvSpPr>
      <xdr:spPr>
        <a:xfrm>
          <a:off x="11620500" y="179294"/>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425823</xdr:colOff>
      <xdr:row>0</xdr:row>
      <xdr:rowOff>190500</xdr:rowOff>
    </xdr:from>
    <xdr:to>
      <xdr:col>21</xdr:col>
      <xdr:colOff>242607</xdr:colOff>
      <xdr:row>2</xdr:row>
      <xdr:rowOff>195543</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40B1DA38-E88A-4698-B1C2-8CD51F799D22}"/>
            </a:ext>
          </a:extLst>
        </xdr:cNvPr>
        <xdr:cNvSpPr/>
      </xdr:nvSpPr>
      <xdr:spPr>
        <a:xfrm>
          <a:off x="12169588" y="190500"/>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414619</xdr:colOff>
      <xdr:row>1</xdr:row>
      <xdr:rowOff>134471</xdr:rowOff>
    </xdr:from>
    <xdr:to>
      <xdr:col>9</xdr:col>
      <xdr:colOff>231402</xdr:colOff>
      <xdr:row>2</xdr:row>
      <xdr:rowOff>139514</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F7AC7FBA-B942-46AC-BF72-4D861C2E66B9}"/>
            </a:ext>
          </a:extLst>
        </xdr:cNvPr>
        <xdr:cNvSpPr/>
      </xdr:nvSpPr>
      <xdr:spPr>
        <a:xfrm>
          <a:off x="8180295" y="324971"/>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493059</xdr:colOff>
      <xdr:row>1</xdr:row>
      <xdr:rowOff>33618</xdr:rowOff>
    </xdr:from>
    <xdr:to>
      <xdr:col>8</xdr:col>
      <xdr:colOff>309842</xdr:colOff>
      <xdr:row>3</xdr:row>
      <xdr:rowOff>49867</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9C25590F-B98C-43FF-9EAD-F7CD8DE2AC64}"/>
            </a:ext>
          </a:extLst>
        </xdr:cNvPr>
        <xdr:cNvSpPr/>
      </xdr:nvSpPr>
      <xdr:spPr>
        <a:xfrm>
          <a:off x="9693088" y="235324"/>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593912</xdr:colOff>
      <xdr:row>1</xdr:row>
      <xdr:rowOff>123264</xdr:rowOff>
    </xdr:from>
    <xdr:to>
      <xdr:col>8</xdr:col>
      <xdr:colOff>388284</xdr:colOff>
      <xdr:row>3</xdr:row>
      <xdr:rowOff>117101</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CD6AAD38-794F-4271-B5B6-A17D8D34C578}"/>
            </a:ext>
          </a:extLst>
        </xdr:cNvPr>
        <xdr:cNvSpPr/>
      </xdr:nvSpPr>
      <xdr:spPr>
        <a:xfrm>
          <a:off x="9917206" y="324970"/>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728382</xdr:colOff>
      <xdr:row>3</xdr:row>
      <xdr:rowOff>33618</xdr:rowOff>
    </xdr:from>
    <xdr:to>
      <xdr:col>8</xdr:col>
      <xdr:colOff>522754</xdr:colOff>
      <xdr:row>5</xdr:row>
      <xdr:rowOff>27455</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679EADCE-63D4-4184-A94E-6128C34FAF14}"/>
            </a:ext>
          </a:extLst>
        </xdr:cNvPr>
        <xdr:cNvSpPr/>
      </xdr:nvSpPr>
      <xdr:spPr>
        <a:xfrm>
          <a:off x="9827558" y="616324"/>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560295</xdr:colOff>
      <xdr:row>1</xdr:row>
      <xdr:rowOff>100853</xdr:rowOff>
    </xdr:from>
    <xdr:to>
      <xdr:col>8</xdr:col>
      <xdr:colOff>354667</xdr:colOff>
      <xdr:row>3</xdr:row>
      <xdr:rowOff>117102</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13D2B181-B6DF-4F59-B7B6-3E2D0EF030D6}"/>
            </a:ext>
          </a:extLst>
        </xdr:cNvPr>
        <xdr:cNvSpPr/>
      </xdr:nvSpPr>
      <xdr:spPr>
        <a:xfrm>
          <a:off x="9861177" y="302559"/>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414617</xdr:colOff>
      <xdr:row>1</xdr:row>
      <xdr:rowOff>67235</xdr:rowOff>
    </xdr:from>
    <xdr:to>
      <xdr:col>8</xdr:col>
      <xdr:colOff>343460</xdr:colOff>
      <xdr:row>3</xdr:row>
      <xdr:rowOff>83484</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FA057CDC-201C-4B46-A51B-32C01FF4B5EF}"/>
            </a:ext>
          </a:extLst>
        </xdr:cNvPr>
        <xdr:cNvSpPr/>
      </xdr:nvSpPr>
      <xdr:spPr>
        <a:xfrm>
          <a:off x="8314764" y="268941"/>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313765</xdr:colOff>
      <xdr:row>1</xdr:row>
      <xdr:rowOff>0</xdr:rowOff>
    </xdr:from>
    <xdr:to>
      <xdr:col>7</xdr:col>
      <xdr:colOff>970990</xdr:colOff>
      <xdr:row>2</xdr:row>
      <xdr:rowOff>217955</xdr:rowOff>
    </xdr:to>
    <xdr:sp macro="" textlink="">
      <xdr:nvSpPr>
        <xdr:cNvPr id="6" name="2 Rectángulo">
          <a:hlinkClick xmlns:r="http://schemas.openxmlformats.org/officeDocument/2006/relationships" r:id="rId1"/>
          <a:extLst>
            <a:ext uri="{FF2B5EF4-FFF2-40B4-BE49-F238E27FC236}">
              <a16:creationId xmlns:a16="http://schemas.microsoft.com/office/drawing/2014/main" id="{033F9330-7BCA-47C4-8BCC-A2A8BBFE56FF}"/>
            </a:ext>
          </a:extLst>
        </xdr:cNvPr>
        <xdr:cNvSpPr/>
      </xdr:nvSpPr>
      <xdr:spPr>
        <a:xfrm>
          <a:off x="9334500" y="224118"/>
          <a:ext cx="657225" cy="442072"/>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571499</xdr:colOff>
      <xdr:row>1</xdr:row>
      <xdr:rowOff>156882</xdr:rowOff>
    </xdr:from>
    <xdr:to>
      <xdr:col>8</xdr:col>
      <xdr:colOff>388283</xdr:colOff>
      <xdr:row>3</xdr:row>
      <xdr:rowOff>161925</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2DB8F879-5C89-4D2B-B7A7-1DF34188B052}"/>
            </a:ext>
          </a:extLst>
        </xdr:cNvPr>
        <xdr:cNvSpPr/>
      </xdr:nvSpPr>
      <xdr:spPr>
        <a:xfrm>
          <a:off x="7474323" y="358588"/>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638736</xdr:colOff>
      <xdr:row>1</xdr:row>
      <xdr:rowOff>156882</xdr:rowOff>
    </xdr:from>
    <xdr:to>
      <xdr:col>8</xdr:col>
      <xdr:colOff>433108</xdr:colOff>
      <xdr:row>3</xdr:row>
      <xdr:rowOff>161925</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295CD581-504A-4801-94A6-DCA332AE24AB}"/>
            </a:ext>
          </a:extLst>
        </xdr:cNvPr>
        <xdr:cNvSpPr/>
      </xdr:nvSpPr>
      <xdr:spPr>
        <a:xfrm>
          <a:off x="8572501" y="358588"/>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470648</xdr:colOff>
      <xdr:row>1</xdr:row>
      <xdr:rowOff>123264</xdr:rowOff>
    </xdr:from>
    <xdr:to>
      <xdr:col>8</xdr:col>
      <xdr:colOff>287432</xdr:colOff>
      <xdr:row>3</xdr:row>
      <xdr:rowOff>128307</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BB37D9D6-20DD-413C-B417-077A8F7C7AAA}"/>
            </a:ext>
          </a:extLst>
        </xdr:cNvPr>
        <xdr:cNvSpPr/>
      </xdr:nvSpPr>
      <xdr:spPr>
        <a:xfrm>
          <a:off x="7687236" y="324970"/>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470647</xdr:colOff>
      <xdr:row>1</xdr:row>
      <xdr:rowOff>100852</xdr:rowOff>
    </xdr:from>
    <xdr:to>
      <xdr:col>8</xdr:col>
      <xdr:colOff>265019</xdr:colOff>
      <xdr:row>3</xdr:row>
      <xdr:rowOff>105895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75923491-E910-4122-9004-C4DE5CA0626F}"/>
            </a:ext>
          </a:extLst>
        </xdr:cNvPr>
        <xdr:cNvSpPr/>
      </xdr:nvSpPr>
      <xdr:spPr>
        <a:xfrm>
          <a:off x="7440706" y="302558"/>
          <a:ext cx="657225" cy="397249"/>
        </a:xfrm>
        <a:prstGeom prst="rect">
          <a:avLst/>
        </a:prstGeom>
        <a:solidFill>
          <a:schemeClr val="accent4"/>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theme/theme1.xml><?xml version="1.0" encoding="utf-8"?>
<a:theme xmlns:a="http://schemas.openxmlformats.org/drawingml/2006/main" name="TemaUB2024">
  <a:themeElements>
    <a:clrScheme name="Unicaja template">
      <a:dk1>
        <a:sysClr val="windowText" lastClr="000000"/>
      </a:dk1>
      <a:lt1>
        <a:srgbClr val="FFFFFF"/>
      </a:lt1>
      <a:dk2>
        <a:srgbClr val="0C0C0C"/>
      </a:dk2>
      <a:lt2>
        <a:srgbClr val="FFFFFF"/>
      </a:lt2>
      <a:accent1>
        <a:srgbClr val="2BD124"/>
      </a:accent1>
      <a:accent2>
        <a:srgbClr val="A2ED9F"/>
      </a:accent2>
      <a:accent3>
        <a:srgbClr val="005265"/>
      </a:accent3>
      <a:accent4>
        <a:srgbClr val="386785"/>
      </a:accent4>
      <a:accent5>
        <a:srgbClr val="F4743B"/>
      </a:accent5>
      <a:accent6>
        <a:srgbClr val="BEEF62"/>
      </a:accent6>
      <a:hlink>
        <a:srgbClr val="EDB587"/>
      </a:hlink>
      <a:folHlink>
        <a:srgbClr val="F4743B"/>
      </a:folHlink>
    </a:clrScheme>
    <a:fontScheme name="Manrope">
      <a:majorFont>
        <a:latin typeface="Manrope"/>
        <a:ea typeface=""/>
        <a:cs typeface=""/>
      </a:majorFont>
      <a:minorFont>
        <a:latin typeface="Manrop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19"/>
  <sheetViews>
    <sheetView showGridLines="0" tabSelected="1" zoomScaleNormal="100" workbookViewId="0"/>
  </sheetViews>
  <sheetFormatPr baseColWidth="10" defaultColWidth="11.5546875" defaultRowHeight="17.25" x14ac:dyDescent="0.35"/>
  <cols>
    <col min="1" max="1" width="11.5546875" style="21" customWidth="1"/>
    <col min="2" max="2" width="41.6640625" style="21" customWidth="1"/>
    <col min="3" max="3" width="11.5546875" style="21" customWidth="1"/>
  </cols>
  <sheetData>
    <row r="1" spans="2:2" ht="37.5" customHeight="1" x14ac:dyDescent="0.35">
      <c r="B1" s="128" t="s">
        <v>2</v>
      </c>
    </row>
    <row r="2" spans="2:2" ht="21" x14ac:dyDescent="0.35">
      <c r="B2" s="129"/>
    </row>
    <row r="3" spans="2:2" ht="20.100000000000001" customHeight="1" x14ac:dyDescent="0.35">
      <c r="B3" s="145" t="s">
        <v>196</v>
      </c>
    </row>
    <row r="4" spans="2:2" ht="20.100000000000001" customHeight="1" x14ac:dyDescent="0.35">
      <c r="B4" s="145" t="s">
        <v>197</v>
      </c>
    </row>
    <row r="5" spans="2:2" ht="20.100000000000001" customHeight="1" x14ac:dyDescent="0.35">
      <c r="B5" s="145" t="s">
        <v>198</v>
      </c>
    </row>
    <row r="6" spans="2:2" ht="20.100000000000001" customHeight="1" x14ac:dyDescent="0.35">
      <c r="B6" s="145" t="s">
        <v>199</v>
      </c>
    </row>
    <row r="7" spans="2:2" ht="20.100000000000001" customHeight="1" x14ac:dyDescent="0.35">
      <c r="B7" s="145" t="s">
        <v>195</v>
      </c>
    </row>
    <row r="8" spans="2:2" ht="20.100000000000001" customHeight="1" x14ac:dyDescent="0.35">
      <c r="B8" s="145" t="s">
        <v>200</v>
      </c>
    </row>
    <row r="9" spans="2:2" ht="20.100000000000001" customHeight="1" x14ac:dyDescent="0.35">
      <c r="B9" s="145" t="s">
        <v>201</v>
      </c>
    </row>
    <row r="10" spans="2:2" ht="20.100000000000001" customHeight="1" x14ac:dyDescent="0.35">
      <c r="B10" s="145" t="s">
        <v>202</v>
      </c>
    </row>
    <row r="11" spans="2:2" ht="20.100000000000001" customHeight="1" x14ac:dyDescent="0.35">
      <c r="B11" s="145" t="s">
        <v>203</v>
      </c>
    </row>
    <row r="12" spans="2:2" ht="20.100000000000001" customHeight="1" x14ac:dyDescent="0.35">
      <c r="B12" s="145" t="s">
        <v>204</v>
      </c>
    </row>
    <row r="13" spans="2:2" ht="20.100000000000001" customHeight="1" x14ac:dyDescent="0.35">
      <c r="B13" s="145" t="s">
        <v>205</v>
      </c>
    </row>
    <row r="14" spans="2:2" ht="20.100000000000001" customHeight="1" x14ac:dyDescent="0.35">
      <c r="B14" s="145" t="s">
        <v>206</v>
      </c>
    </row>
    <row r="15" spans="2:2" ht="20.100000000000001" customHeight="1" x14ac:dyDescent="0.35">
      <c r="B15" s="145" t="s">
        <v>218</v>
      </c>
    </row>
    <row r="16" spans="2:2" ht="20.100000000000001" customHeight="1" x14ac:dyDescent="0.35">
      <c r="B16" s="145" t="s">
        <v>219</v>
      </c>
    </row>
    <row r="17" spans="2:2" x14ac:dyDescent="0.35">
      <c r="B17" s="146"/>
    </row>
    <row r="18" spans="2:2" x14ac:dyDescent="0.35">
      <c r="B18" s="146"/>
    </row>
    <row r="19" spans="2:2" x14ac:dyDescent="0.35">
      <c r="B19" s="146"/>
    </row>
  </sheetData>
  <hyperlinks>
    <hyperlink ref="B3" location="'Key figures'!A1" display="1. KEY FIGURES" xr:uid="{00000000-0004-0000-0000-000000000000}"/>
    <hyperlink ref="B4" location="'Balance sheet'!A1" display="2. BALANCE SHEET" xr:uid="{00000000-0004-0000-0000-000001000000}"/>
    <hyperlink ref="B5" location="'Customer funds'!A1" display="3. CUSTOMER FUNDS" xr:uid="{00000000-0004-0000-0000-000002000000}"/>
    <hyperlink ref="B6" location="'Performing loans'!A1" display="4. PERFORMING LOANS" xr:uid="{00000000-0004-0000-0000-000003000000}"/>
    <hyperlink ref="B7" location="Stages!A1" display="5. Stages" xr:uid="{00000000-0004-0000-0000-000004000000}"/>
    <hyperlink ref="B8" location="'NPLs (I)'!A1" display="6. Non performing loans (I)" xr:uid="{00000000-0004-0000-0000-000005000000}"/>
    <hyperlink ref="B9" location="'NPLs (II)'!A1" display="7. Non performing loans (II)" xr:uid="{00000000-0004-0000-0000-000006000000}"/>
    <hyperlink ref="B10" location="'Foreclosed assets (I)'!A1" display="8. Foreclosed assets (I)" xr:uid="{00000000-0004-0000-0000-000007000000}"/>
    <hyperlink ref="B11" location="'Foreclosed assets (II)'!A1" display="9. Foreclosed assets (II)" xr:uid="{00000000-0004-0000-0000-000008000000}"/>
    <hyperlink ref="B12" location="Results!A1" display="10. Results" xr:uid="{00000000-0004-0000-0000-000009000000}"/>
    <hyperlink ref="B13" location="'Yield &amp; costs'!A1" display="11. Yields &amp; cost" xr:uid="{00000000-0004-0000-0000-00000A000000}"/>
    <hyperlink ref="B14" location="'Fee income'!A1" display="12. Fees" xr:uid="{00000000-0004-0000-0000-00000B000000}"/>
    <hyperlink ref="B15" location="Liquidity!A1" display="14. Liquidity" xr:uid="{00000000-0004-0000-0000-00000C000000}"/>
    <hyperlink ref="B16" location="Solvency!A1" display="15. Solvency" xr:uid="{00000000-0004-0000-0000-00000D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pageSetUpPr fitToPage="1"/>
  </sheetPr>
  <dimension ref="A1:G72"/>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RowHeight="17.25" x14ac:dyDescent="0.35"/>
  <cols>
    <col min="1" max="1" width="3.77734375" style="125" customWidth="1"/>
    <col min="2" max="2" width="51.5546875" customWidth="1"/>
    <col min="3" max="3" width="12" customWidth="1"/>
    <col min="4" max="4" width="10.77734375" customWidth="1"/>
    <col min="5" max="7" width="11.5546875" customWidth="1"/>
  </cols>
  <sheetData>
    <row r="1" spans="1:7" ht="18" x14ac:dyDescent="0.35">
      <c r="B1" s="19" t="s">
        <v>82</v>
      </c>
      <c r="C1" s="73"/>
      <c r="D1" s="73"/>
      <c r="E1" s="73"/>
      <c r="F1" s="73"/>
      <c r="G1" s="73"/>
    </row>
    <row r="2" spans="1:7" ht="18" thickBot="1" x14ac:dyDescent="0.4">
      <c r="B2" s="20" t="s">
        <v>3</v>
      </c>
      <c r="C2" s="22" t="s">
        <v>270</v>
      </c>
      <c r="D2" s="22" t="s">
        <v>271</v>
      </c>
      <c r="E2" s="22" t="s">
        <v>272</v>
      </c>
      <c r="F2" s="22" t="s">
        <v>273</v>
      </c>
      <c r="G2" s="22" t="s">
        <v>274</v>
      </c>
    </row>
    <row r="3" spans="1:7" x14ac:dyDescent="0.35">
      <c r="B3" s="1" t="s">
        <v>83</v>
      </c>
      <c r="C3" s="1"/>
      <c r="D3" s="1"/>
      <c r="E3" s="1"/>
      <c r="F3" s="1"/>
      <c r="G3" s="1"/>
    </row>
    <row r="4" spans="1:7" x14ac:dyDescent="0.35">
      <c r="A4" s="81"/>
      <c r="B4" s="98" t="s">
        <v>84</v>
      </c>
      <c r="C4" s="99">
        <v>1253.4947420300018</v>
      </c>
      <c r="D4" s="99">
        <v>1597.3278418099956</v>
      </c>
      <c r="E4" s="99">
        <v>1698.2551229599917</v>
      </c>
      <c r="F4" s="99">
        <v>1790.4084386699935</v>
      </c>
      <c r="G4" s="99">
        <v>1833.068554679985</v>
      </c>
    </row>
    <row r="5" spans="1:7" x14ac:dyDescent="0.35">
      <c r="A5" s="81"/>
      <c r="B5" t="s">
        <v>265</v>
      </c>
      <c r="C5" s="13">
        <v>15.615248789998169</v>
      </c>
      <c r="D5" s="13">
        <v>25.386692620006215</v>
      </c>
      <c r="E5" s="13">
        <v>15.83372688000342</v>
      </c>
      <c r="F5" s="13">
        <v>27.624684069998121</v>
      </c>
      <c r="G5" s="13">
        <v>45.353614870008485</v>
      </c>
    </row>
    <row r="6" spans="1:7" x14ac:dyDescent="0.35">
      <c r="B6" t="s">
        <v>266</v>
      </c>
      <c r="C6" s="13">
        <v>-0.70165325000000001</v>
      </c>
      <c r="D6" s="13">
        <v>31.643631490000004</v>
      </c>
      <c r="E6" s="13">
        <v>-0.85726833999999918</v>
      </c>
      <c r="F6" s="13">
        <v>-3.8723444699999989</v>
      </c>
      <c r="G6" s="13">
        <v>-4.4130486600000003</v>
      </c>
    </row>
    <row r="7" spans="1:7" x14ac:dyDescent="0.35">
      <c r="A7" s="81"/>
      <c r="B7" t="s">
        <v>267</v>
      </c>
      <c r="C7" s="13">
        <v>-66.273071309999992</v>
      </c>
      <c r="D7" s="13">
        <v>-171.54286711999998</v>
      </c>
      <c r="E7" s="13">
        <v>-115.90373968999955</v>
      </c>
      <c r="F7" s="13">
        <v>-115.90565530999996</v>
      </c>
      <c r="G7" s="13">
        <v>-83.600682219999982</v>
      </c>
    </row>
    <row r="8" spans="1:7" x14ac:dyDescent="0.35">
      <c r="A8" s="81"/>
      <c r="B8" t="s">
        <v>268</v>
      </c>
      <c r="C8" s="13">
        <v>0</v>
      </c>
      <c r="D8" s="13">
        <v>-229.32055677</v>
      </c>
      <c r="E8" s="13">
        <v>0</v>
      </c>
      <c r="F8" s="13">
        <v>0</v>
      </c>
      <c r="G8" s="13">
        <v>0</v>
      </c>
    </row>
    <row r="9" spans="1:7" x14ac:dyDescent="0.35">
      <c r="A9" s="81"/>
      <c r="B9" s="83" t="s">
        <v>85</v>
      </c>
      <c r="C9" s="84">
        <v>1202.13526626</v>
      </c>
      <c r="D9" s="84">
        <v>1253.4947420300018</v>
      </c>
      <c r="E9" s="84">
        <v>1597.3278418099956</v>
      </c>
      <c r="F9" s="84">
        <v>1698.2551229599917</v>
      </c>
      <c r="G9" s="84">
        <v>1790.4084386699935</v>
      </c>
    </row>
    <row r="10" spans="1:7" x14ac:dyDescent="0.35">
      <c r="A10" s="81"/>
      <c r="B10" s="1" t="s">
        <v>86</v>
      </c>
      <c r="C10" s="57">
        <v>5.28706416451915E-2</v>
      </c>
      <c r="D10" s="57">
        <v>0.10739364996331495</v>
      </c>
      <c r="E10" s="57">
        <v>6.8248720774051849E-2</v>
      </c>
      <c r="F10" s="57">
        <v>6.4736991184034282E-2</v>
      </c>
      <c r="G10" s="57">
        <v>4.5606958892268429E-2</v>
      </c>
    </row>
    <row r="11" spans="1:7" x14ac:dyDescent="0.35">
      <c r="A11" s="81"/>
    </row>
    <row r="12" spans="1:7" x14ac:dyDescent="0.35">
      <c r="A12" s="81"/>
    </row>
    <row r="13" spans="1:7" x14ac:dyDescent="0.35">
      <c r="A13" s="81"/>
    </row>
    <row r="14" spans="1:7" x14ac:dyDescent="0.35">
      <c r="A14" s="81"/>
    </row>
    <row r="15" spans="1:7" x14ac:dyDescent="0.35">
      <c r="A15" s="81"/>
    </row>
    <row r="16" spans="1:7" x14ac:dyDescent="0.35">
      <c r="A16" s="81"/>
    </row>
    <row r="72" spans="2:4" x14ac:dyDescent="0.35">
      <c r="B72" s="42"/>
      <c r="C72" s="42"/>
      <c r="D72" s="42"/>
    </row>
  </sheetData>
  <pageMargins left="0.70866141732283472" right="0.70866141732283472" top="0.74803149606299213" bottom="0.74803149606299213" header="0.31496062992125984" footer="0.31496062992125984"/>
  <pageSetup paperSize="9" scale="80"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pageSetUpPr fitToPage="1"/>
  </sheetPr>
  <dimension ref="A1:K57"/>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RowHeight="17.25" x14ac:dyDescent="0.35"/>
  <cols>
    <col min="1" max="1" width="4.33203125" customWidth="1"/>
    <col min="2" max="2" width="72.77734375" customWidth="1"/>
    <col min="3" max="3" width="12.5546875" customWidth="1"/>
    <col min="4" max="6" width="11.44140625" customWidth="1"/>
    <col min="7" max="9" width="10.77734375" customWidth="1"/>
    <col min="12" max="12" width="11.44140625" customWidth="1"/>
    <col min="13" max="21" width="8.77734375" bestFit="1" customWidth="1"/>
  </cols>
  <sheetData>
    <row r="1" spans="1:7" ht="16.5" customHeight="1" x14ac:dyDescent="0.35">
      <c r="B1" s="45" t="s">
        <v>87</v>
      </c>
      <c r="C1" s="45"/>
      <c r="E1" s="148" t="s">
        <v>9</v>
      </c>
      <c r="F1" s="148"/>
      <c r="G1" s="148"/>
    </row>
    <row r="2" spans="1:7" x14ac:dyDescent="0.35">
      <c r="B2" s="20" t="s">
        <v>3</v>
      </c>
      <c r="C2" s="9">
        <v>45382</v>
      </c>
      <c r="D2" s="9">
        <f>EOMONTH(C2,-12)</f>
        <v>45016</v>
      </c>
      <c r="E2" s="10" t="s">
        <v>112</v>
      </c>
      <c r="F2" s="10" t="s">
        <v>113</v>
      </c>
    </row>
    <row r="3" spans="1:7" x14ac:dyDescent="0.35">
      <c r="A3" s="74"/>
      <c r="B3" t="s">
        <v>88</v>
      </c>
      <c r="C3" s="13">
        <v>692.24041799999998</v>
      </c>
      <c r="D3" s="13">
        <v>482.27079163000002</v>
      </c>
      <c r="E3" s="13">
        <f t="shared" ref="E3:E26" si="0">+C3-D3</f>
        <v>209.96962636999996</v>
      </c>
      <c r="F3" s="71">
        <f t="shared" ref="F3:F23" si="1">+E3/D3</f>
        <v>0.43537703301569514</v>
      </c>
    </row>
    <row r="4" spans="1:7" x14ac:dyDescent="0.35">
      <c r="A4" s="74"/>
      <c r="B4" t="s">
        <v>89</v>
      </c>
      <c r="C4" s="13">
        <v>-301.91905218142801</v>
      </c>
      <c r="D4" s="13">
        <v>-187.18600000000001</v>
      </c>
      <c r="E4" s="13">
        <f t="shared" si="0"/>
        <v>-114.73305218142801</v>
      </c>
      <c r="F4" s="71">
        <f t="shared" si="1"/>
        <v>0.61293607524829852</v>
      </c>
    </row>
    <row r="5" spans="1:7" x14ac:dyDescent="0.35">
      <c r="A5" s="74"/>
      <c r="B5" s="83" t="s">
        <v>90</v>
      </c>
      <c r="C5" s="84">
        <v>390.32136581857202</v>
      </c>
      <c r="D5" s="84">
        <v>295.08479162999998</v>
      </c>
      <c r="E5" s="84">
        <f t="shared" si="0"/>
        <v>95.236574188572035</v>
      </c>
      <c r="F5" s="85">
        <f t="shared" si="1"/>
        <v>0.32274307890454407</v>
      </c>
    </row>
    <row r="6" spans="1:7" x14ac:dyDescent="0.35">
      <c r="A6" s="74"/>
      <c r="B6" t="s">
        <v>91</v>
      </c>
      <c r="C6" s="13">
        <v>0.34989100000000001</v>
      </c>
      <c r="D6" s="13">
        <v>8.6999999999999994E-2</v>
      </c>
      <c r="E6" s="13">
        <f t="shared" si="0"/>
        <v>0.26289099999999999</v>
      </c>
      <c r="F6" s="71">
        <f t="shared" si="1"/>
        <v>3.0217356321839079</v>
      </c>
    </row>
    <row r="7" spans="1:7" x14ac:dyDescent="0.35">
      <c r="A7" s="74"/>
      <c r="B7" t="s">
        <v>92</v>
      </c>
      <c r="C7" s="13">
        <v>24.879869922200005</v>
      </c>
      <c r="D7" s="13">
        <v>13.618</v>
      </c>
      <c r="E7" s="13">
        <f t="shared" si="0"/>
        <v>11.261869922200004</v>
      </c>
      <c r="F7" s="71">
        <f t="shared" si="1"/>
        <v>0.82698413292700867</v>
      </c>
    </row>
    <row r="8" spans="1:7" x14ac:dyDescent="0.35">
      <c r="A8" s="74"/>
      <c r="B8" t="s">
        <v>93</v>
      </c>
      <c r="C8" s="13">
        <v>130.17825575000001</v>
      </c>
      <c r="D8" s="13">
        <v>134.953</v>
      </c>
      <c r="E8" s="13">
        <f t="shared" si="0"/>
        <v>-4.7747442499999977</v>
      </c>
      <c r="F8" s="71">
        <f t="shared" si="1"/>
        <v>-3.5380793683726909E-2</v>
      </c>
    </row>
    <row r="9" spans="1:7" x14ac:dyDescent="0.35">
      <c r="A9" s="74"/>
      <c r="B9" t="s">
        <v>114</v>
      </c>
      <c r="C9" s="13">
        <v>1.2960730000000005</v>
      </c>
      <c r="D9" s="13">
        <v>8.6239999999999988</v>
      </c>
      <c r="E9" s="13">
        <f t="shared" si="0"/>
        <v>-7.3279269999999981</v>
      </c>
      <c r="F9" s="71">
        <f t="shared" si="1"/>
        <v>-0.84971324211502774</v>
      </c>
    </row>
    <row r="10" spans="1:7" x14ac:dyDescent="0.35">
      <c r="A10" s="74"/>
      <c r="B10" t="s">
        <v>115</v>
      </c>
      <c r="C10" s="13">
        <v>-85.081473856457293</v>
      </c>
      <c r="D10" s="13">
        <v>-79.454791630000017</v>
      </c>
      <c r="E10" s="13">
        <f t="shared" si="0"/>
        <v>-5.6266822264572767</v>
      </c>
      <c r="F10" s="71">
        <f t="shared" si="1"/>
        <v>7.0816147283593034E-2</v>
      </c>
    </row>
    <row r="11" spans="1:7" x14ac:dyDescent="0.35">
      <c r="A11" s="74"/>
      <c r="B11" s="83" t="s">
        <v>94</v>
      </c>
      <c r="C11" s="84">
        <v>461.94398163431464</v>
      </c>
      <c r="D11" s="84">
        <v>372.91199999999992</v>
      </c>
      <c r="E11" s="84">
        <f t="shared" si="0"/>
        <v>89.031981634314718</v>
      </c>
      <c r="F11" s="85">
        <f t="shared" si="1"/>
        <v>0.23874796636824436</v>
      </c>
    </row>
    <row r="12" spans="1:7" x14ac:dyDescent="0.35">
      <c r="A12" s="74"/>
      <c r="B12" t="s">
        <v>95</v>
      </c>
      <c r="C12" s="13">
        <v>-202.90292190000002</v>
      </c>
      <c r="D12" s="13">
        <v>-190.447</v>
      </c>
      <c r="E12" s="13">
        <f t="shared" si="0"/>
        <v>-12.455921900000021</v>
      </c>
      <c r="F12" s="71">
        <f t="shared" si="1"/>
        <v>6.5403613078704417E-2</v>
      </c>
    </row>
    <row r="13" spans="1:7" x14ac:dyDescent="0.35">
      <c r="A13" s="74"/>
      <c r="B13" s="8" t="s">
        <v>96</v>
      </c>
      <c r="C13" s="13">
        <v>-134.89617100000001</v>
      </c>
      <c r="D13" s="13">
        <v>-119.571</v>
      </c>
      <c r="E13" s="13">
        <f t="shared" si="0"/>
        <v>-15.325171000000012</v>
      </c>
      <c r="F13" s="71">
        <f t="shared" si="1"/>
        <v>0.12816795878599335</v>
      </c>
    </row>
    <row r="14" spans="1:7" x14ac:dyDescent="0.35">
      <c r="A14" s="74"/>
      <c r="B14" s="8" t="s">
        <v>97</v>
      </c>
      <c r="C14" s="13">
        <v>-68.0067509</v>
      </c>
      <c r="D14" s="13">
        <v>-70.876000000000005</v>
      </c>
      <c r="E14" s="13">
        <f t="shared" si="0"/>
        <v>2.8692491000000047</v>
      </c>
      <c r="F14" s="71">
        <f t="shared" si="1"/>
        <v>-4.0482661267565952E-2</v>
      </c>
    </row>
    <row r="15" spans="1:7" x14ac:dyDescent="0.35">
      <c r="A15" s="74"/>
      <c r="B15" t="s">
        <v>183</v>
      </c>
      <c r="C15" s="13">
        <v>-21.678905618986402</v>
      </c>
      <c r="D15" s="13">
        <v>-21.984999999999999</v>
      </c>
      <c r="E15" s="13">
        <f t="shared" si="0"/>
        <v>0.30609438101359743</v>
      </c>
      <c r="F15" s="71">
        <f t="shared" si="1"/>
        <v>-1.3922873823679665E-2</v>
      </c>
    </row>
    <row r="16" spans="1:7" x14ac:dyDescent="0.35">
      <c r="A16" s="74"/>
      <c r="B16" s="83" t="s">
        <v>99</v>
      </c>
      <c r="C16" s="84">
        <v>237.36215411532822</v>
      </c>
      <c r="D16" s="84">
        <v>160.4799999999999</v>
      </c>
      <c r="E16" s="84">
        <f t="shared" si="0"/>
        <v>76.882154115328319</v>
      </c>
      <c r="F16" s="85">
        <f t="shared" si="1"/>
        <v>0.47907623451725051</v>
      </c>
    </row>
    <row r="17" spans="1:10" x14ac:dyDescent="0.35">
      <c r="A17" s="74"/>
      <c r="B17" t="s">
        <v>100</v>
      </c>
      <c r="C17" s="13">
        <v>-19.33297627</v>
      </c>
      <c r="D17" s="13">
        <v>-32.621000000000002</v>
      </c>
      <c r="E17" s="13">
        <f t="shared" si="0"/>
        <v>13.288023730000003</v>
      </c>
      <c r="F17" s="71">
        <f t="shared" si="1"/>
        <v>-0.40734568927991177</v>
      </c>
    </row>
    <row r="18" spans="1:10" x14ac:dyDescent="0.35">
      <c r="A18" s="74"/>
      <c r="B18" t="s">
        <v>101</v>
      </c>
      <c r="C18" s="13">
        <v>-30.500124899999999</v>
      </c>
      <c r="D18" s="13">
        <v>-35.158999999999999</v>
      </c>
      <c r="E18" s="13">
        <f t="shared" si="0"/>
        <v>4.6588750999999995</v>
      </c>
      <c r="F18" s="71">
        <f t="shared" si="1"/>
        <v>-0.13250874882675842</v>
      </c>
    </row>
    <row r="19" spans="1:10" x14ac:dyDescent="0.35">
      <c r="A19" s="74"/>
      <c r="B19" s="83" t="s">
        <v>102</v>
      </c>
      <c r="C19" s="84">
        <v>187.52905294532823</v>
      </c>
      <c r="D19" s="84">
        <v>92.699999999999903</v>
      </c>
      <c r="E19" s="84">
        <f t="shared" si="0"/>
        <v>94.829052945328328</v>
      </c>
      <c r="F19" s="85">
        <f t="shared" si="1"/>
        <v>1.0229671299388179</v>
      </c>
    </row>
    <row r="20" spans="1:10" x14ac:dyDescent="0.35">
      <c r="A20" s="74"/>
      <c r="B20" t="s">
        <v>103</v>
      </c>
      <c r="C20" s="13">
        <v>-3.3443670000000001</v>
      </c>
      <c r="D20" s="13">
        <v>-20.084999999999997</v>
      </c>
      <c r="E20" s="13">
        <f t="shared" si="0"/>
        <v>16.740632999999995</v>
      </c>
      <c r="F20" s="71">
        <f t="shared" si="1"/>
        <v>-0.83348932038834944</v>
      </c>
    </row>
    <row r="21" spans="1:10" x14ac:dyDescent="0.35">
      <c r="A21" s="74"/>
      <c r="B21" s="83" t="s">
        <v>104</v>
      </c>
      <c r="C21" s="84">
        <v>184.18468594532823</v>
      </c>
      <c r="D21" s="84">
        <v>72.61499999999991</v>
      </c>
      <c r="E21" s="84">
        <f t="shared" si="0"/>
        <v>111.56968594532832</v>
      </c>
      <c r="F21" s="85">
        <f t="shared" si="1"/>
        <v>1.5364550842846307</v>
      </c>
    </row>
    <row r="22" spans="1:10" x14ac:dyDescent="0.35">
      <c r="A22" s="74"/>
      <c r="B22" t="s">
        <v>105</v>
      </c>
      <c r="C22" s="13">
        <v>-73.384130858938605</v>
      </c>
      <c r="D22" s="13">
        <v>-38.423999999999999</v>
      </c>
      <c r="E22" s="13">
        <f t="shared" si="0"/>
        <v>-34.960130858938605</v>
      </c>
      <c r="F22" s="71">
        <f t="shared" si="1"/>
        <v>0.90985141731570385</v>
      </c>
    </row>
    <row r="23" spans="1:10" x14ac:dyDescent="0.35">
      <c r="A23" s="74"/>
      <c r="B23" s="83" t="s">
        <v>106</v>
      </c>
      <c r="C23" s="84">
        <v>110.80055508638962</v>
      </c>
      <c r="D23" s="84">
        <v>34.19099999999991</v>
      </c>
      <c r="E23" s="84">
        <f t="shared" si="0"/>
        <v>76.609555086389719</v>
      </c>
      <c r="F23" s="85">
        <f t="shared" si="1"/>
        <v>2.2406351111810103</v>
      </c>
    </row>
    <row r="24" spans="1:10" ht="15" customHeight="1" x14ac:dyDescent="0.35">
      <c r="A24" s="74"/>
      <c r="B24" t="s">
        <v>107</v>
      </c>
      <c r="C24" s="13">
        <v>0</v>
      </c>
      <c r="D24" s="13">
        <v>0</v>
      </c>
      <c r="E24" s="13"/>
      <c r="F24" s="71"/>
    </row>
    <row r="25" spans="1:10" ht="18" thickBot="1" x14ac:dyDescent="0.4">
      <c r="A25" s="74"/>
      <c r="B25" s="83" t="s">
        <v>108</v>
      </c>
      <c r="C25" s="84">
        <v>110.80055508638962</v>
      </c>
      <c r="D25" s="84">
        <v>34.19099999999991</v>
      </c>
      <c r="E25" s="84">
        <f t="shared" si="0"/>
        <v>76.609555086389719</v>
      </c>
      <c r="F25" s="85">
        <f>+E25/D25</f>
        <v>2.2406351111810103</v>
      </c>
    </row>
    <row r="26" spans="1:10" x14ac:dyDescent="0.35">
      <c r="A26" s="74"/>
      <c r="B26" s="106" t="s">
        <v>109</v>
      </c>
      <c r="C26" s="107">
        <v>110.80055508638962</v>
      </c>
      <c r="D26" s="107">
        <v>34.19099999999991</v>
      </c>
      <c r="E26" s="107">
        <f t="shared" si="0"/>
        <v>76.609555086389719</v>
      </c>
      <c r="F26" s="108">
        <f>+E26/D26</f>
        <v>2.2406351111810103</v>
      </c>
    </row>
    <row r="27" spans="1:10" x14ac:dyDescent="0.35">
      <c r="B27" s="149" t="s">
        <v>259</v>
      </c>
      <c r="C27" s="149"/>
      <c r="D27" s="149"/>
      <c r="E27" s="149"/>
      <c r="F27" s="149"/>
      <c r="G27" s="149"/>
    </row>
    <row r="28" spans="1:10" x14ac:dyDescent="0.35">
      <c r="A28" s="74"/>
      <c r="B28" s="97" t="s">
        <v>263</v>
      </c>
    </row>
    <row r="29" spans="1:10" x14ac:dyDescent="0.35">
      <c r="A29" s="74"/>
      <c r="B29" s="1" t="s">
        <v>110</v>
      </c>
      <c r="C29" s="73"/>
      <c r="D29" s="73"/>
      <c r="E29" s="73"/>
      <c r="F29" s="73"/>
      <c r="G29" s="73"/>
      <c r="H29" s="38"/>
    </row>
    <row r="30" spans="1:10" x14ac:dyDescent="0.35">
      <c r="A30" s="74"/>
      <c r="B30" s="1" t="s">
        <v>3</v>
      </c>
      <c r="C30" s="10" t="s">
        <v>270</v>
      </c>
      <c r="D30" s="10" t="s">
        <v>271</v>
      </c>
      <c r="E30" s="10" t="s">
        <v>272</v>
      </c>
      <c r="F30" s="10" t="s">
        <v>273</v>
      </c>
      <c r="G30" s="10" t="s">
        <v>274</v>
      </c>
      <c r="H30" s="38"/>
      <c r="I30" s="38"/>
      <c r="J30" s="38"/>
    </row>
    <row r="31" spans="1:10" x14ac:dyDescent="0.35">
      <c r="A31" s="74"/>
      <c r="B31" t="s">
        <v>88</v>
      </c>
      <c r="C31" s="13">
        <v>692.24041799999998</v>
      </c>
      <c r="D31" s="13">
        <v>664.96437200000014</v>
      </c>
      <c r="E31" s="13">
        <v>613.74248900000021</v>
      </c>
      <c r="F31" s="13">
        <v>584.92620836999981</v>
      </c>
      <c r="G31" s="13">
        <v>482.27079163000002</v>
      </c>
      <c r="H31" s="38"/>
      <c r="I31" s="38"/>
      <c r="J31" s="38"/>
    </row>
    <row r="32" spans="1:10" x14ac:dyDescent="0.35">
      <c r="A32" s="74"/>
      <c r="B32" t="s">
        <v>89</v>
      </c>
      <c r="C32" s="13">
        <v>-301.91905218142801</v>
      </c>
      <c r="D32" s="13">
        <v>-284.77432001400302</v>
      </c>
      <c r="E32" s="13">
        <v>-256.36813518999998</v>
      </c>
      <c r="F32" s="13">
        <v>-264.346</v>
      </c>
      <c r="G32" s="13">
        <v>-187.18600000000001</v>
      </c>
      <c r="H32" s="38"/>
      <c r="I32" s="38"/>
      <c r="J32" s="38"/>
    </row>
    <row r="33" spans="1:10" x14ac:dyDescent="0.35">
      <c r="A33" s="74"/>
      <c r="B33" s="83" t="s">
        <v>90</v>
      </c>
      <c r="C33" s="84">
        <v>390.32136581857202</v>
      </c>
      <c r="D33" s="84">
        <v>380.19005198600001</v>
      </c>
      <c r="E33" s="84">
        <v>357.37435380999995</v>
      </c>
      <c r="F33" s="84">
        <v>320.58020836999998</v>
      </c>
      <c r="G33" s="84">
        <v>295.08479162999998</v>
      </c>
      <c r="H33" s="38"/>
      <c r="I33" s="38"/>
      <c r="J33" s="38"/>
    </row>
    <row r="34" spans="1:10" x14ac:dyDescent="0.35">
      <c r="A34" s="74"/>
      <c r="B34" t="s">
        <v>91</v>
      </c>
      <c r="C34" s="13">
        <v>0.34989100000000001</v>
      </c>
      <c r="D34" s="13">
        <v>3.510999999999348E-3</v>
      </c>
      <c r="E34" s="13">
        <v>6.3740500000000004</v>
      </c>
      <c r="F34" s="13">
        <v>18.102</v>
      </c>
      <c r="G34" s="13">
        <v>8.6999999999999994E-2</v>
      </c>
      <c r="H34" s="38"/>
      <c r="I34" s="38"/>
      <c r="J34" s="38"/>
    </row>
    <row r="35" spans="1:10" x14ac:dyDescent="0.35">
      <c r="A35" s="74"/>
      <c r="B35" t="s">
        <v>92</v>
      </c>
      <c r="C35" s="13">
        <v>24.879869922200005</v>
      </c>
      <c r="D35" s="13">
        <v>29.143240134799996</v>
      </c>
      <c r="E35" s="13">
        <v>14.748824948900003</v>
      </c>
      <c r="F35" s="13">
        <v>34.436</v>
      </c>
      <c r="G35" s="13">
        <v>13.618</v>
      </c>
      <c r="H35" s="38"/>
      <c r="I35" s="38"/>
      <c r="J35" s="38"/>
    </row>
    <row r="36" spans="1:10" x14ac:dyDescent="0.35">
      <c r="A36" s="74"/>
      <c r="B36" t="s">
        <v>93</v>
      </c>
      <c r="C36" s="13">
        <v>130.17825575000001</v>
      </c>
      <c r="D36" s="13">
        <v>132.7743419999999</v>
      </c>
      <c r="E36" s="13">
        <v>131.54898299999999</v>
      </c>
      <c r="F36" s="13">
        <v>134.148</v>
      </c>
      <c r="G36" s="13">
        <v>134.953</v>
      </c>
      <c r="H36" s="38"/>
      <c r="I36" s="38"/>
      <c r="J36" s="38"/>
    </row>
    <row r="37" spans="1:10" x14ac:dyDescent="0.35">
      <c r="A37" s="74"/>
      <c r="B37" t="s">
        <v>114</v>
      </c>
      <c r="C37" s="13">
        <v>1.2960730000000005</v>
      </c>
      <c r="D37" s="13">
        <v>4.4741619999999926</v>
      </c>
      <c r="E37" s="13">
        <v>7.1569594900000002</v>
      </c>
      <c r="F37" s="13">
        <v>-0.28099999999999703</v>
      </c>
      <c r="G37" s="13">
        <v>8.6239999999999988</v>
      </c>
      <c r="H37" s="38"/>
      <c r="I37" s="38"/>
      <c r="J37" s="38"/>
    </row>
    <row r="38" spans="1:10" x14ac:dyDescent="0.35">
      <c r="A38" s="74"/>
      <c r="B38" t="s">
        <v>115</v>
      </c>
      <c r="C38" s="13">
        <v>-85.081473856457293</v>
      </c>
      <c r="D38" s="13">
        <v>-104.48698976586221</v>
      </c>
      <c r="E38" s="13">
        <v>-14.418010360000011</v>
      </c>
      <c r="F38" s="13">
        <v>-49.233208369999971</v>
      </c>
      <c r="G38" s="13">
        <v>-79.454791630000017</v>
      </c>
      <c r="H38" s="38"/>
      <c r="I38" s="38"/>
      <c r="J38" s="38"/>
    </row>
    <row r="39" spans="1:10" x14ac:dyDescent="0.35">
      <c r="A39" s="74"/>
      <c r="B39" s="83" t="s">
        <v>94</v>
      </c>
      <c r="C39" s="84">
        <v>461.94398163431464</v>
      </c>
      <c r="D39" s="84">
        <v>442.09831735493776</v>
      </c>
      <c r="E39" s="84">
        <v>502.7851608888999</v>
      </c>
      <c r="F39" s="84">
        <v>457.75199999999995</v>
      </c>
      <c r="G39" s="84">
        <v>372.91199999999992</v>
      </c>
      <c r="H39" s="38"/>
      <c r="I39" s="38"/>
      <c r="J39" s="38"/>
    </row>
    <row r="40" spans="1:10" x14ac:dyDescent="0.35">
      <c r="A40" s="74"/>
      <c r="B40" t="s">
        <v>95</v>
      </c>
      <c r="C40" s="13">
        <v>-202.90292190000002</v>
      </c>
      <c r="D40" s="13">
        <v>-195.46313479000005</v>
      </c>
      <c r="E40" s="13">
        <v>-189.10822543</v>
      </c>
      <c r="F40" s="13">
        <v>-193.03299999999999</v>
      </c>
      <c r="G40" s="13">
        <v>-190.447</v>
      </c>
      <c r="H40" s="38"/>
      <c r="I40" s="38"/>
      <c r="J40" s="38"/>
    </row>
    <row r="41" spans="1:10" x14ac:dyDescent="0.35">
      <c r="A41" s="74"/>
      <c r="B41" s="8" t="s">
        <v>96</v>
      </c>
      <c r="C41" s="13">
        <v>-134.89617100000001</v>
      </c>
      <c r="D41" s="13">
        <v>-122.70697171</v>
      </c>
      <c r="E41" s="13">
        <v>-120.15066229000001</v>
      </c>
      <c r="F41" s="13">
        <v>-124.333</v>
      </c>
      <c r="G41" s="13">
        <v>-119.571</v>
      </c>
      <c r="H41" s="38"/>
      <c r="I41" s="38"/>
      <c r="J41" s="38"/>
    </row>
    <row r="42" spans="1:10" x14ac:dyDescent="0.35">
      <c r="A42" s="74"/>
      <c r="B42" s="8" t="s">
        <v>97</v>
      </c>
      <c r="C42" s="13">
        <v>-68.0067509</v>
      </c>
      <c r="D42" s="13">
        <v>-72.75616308000005</v>
      </c>
      <c r="E42" s="13">
        <v>-68.957563139999991</v>
      </c>
      <c r="F42" s="13">
        <v>-68.699999999999989</v>
      </c>
      <c r="G42" s="13">
        <v>-70.876000000000005</v>
      </c>
      <c r="H42" s="38"/>
      <c r="I42" s="38"/>
      <c r="J42" s="38"/>
    </row>
    <row r="43" spans="1:10" x14ac:dyDescent="0.35">
      <c r="A43" s="74"/>
      <c r="B43" t="s">
        <v>98</v>
      </c>
      <c r="C43" s="13">
        <v>-21.678905618986402</v>
      </c>
      <c r="D43" s="13">
        <v>-21.698469095857213</v>
      </c>
      <c r="E43" s="13">
        <v>-23.706684660000001</v>
      </c>
      <c r="F43" s="13">
        <v>-23.112000000000002</v>
      </c>
      <c r="G43" s="13">
        <v>-21.984999999999999</v>
      </c>
      <c r="H43" s="38"/>
      <c r="I43" s="38"/>
      <c r="J43" s="38"/>
    </row>
    <row r="44" spans="1:10" x14ac:dyDescent="0.35">
      <c r="A44" s="74"/>
      <c r="B44" s="83" t="s">
        <v>99</v>
      </c>
      <c r="C44" s="84">
        <v>237.36215411532822</v>
      </c>
      <c r="D44" s="84">
        <v>224.9367134690805</v>
      </c>
      <c r="E44" s="84">
        <v>289.97025079889988</v>
      </c>
      <c r="F44" s="84">
        <v>241.60699999999994</v>
      </c>
      <c r="G44" s="84">
        <v>160.4799999999999</v>
      </c>
      <c r="H44" s="38"/>
      <c r="I44" s="38"/>
      <c r="J44" s="38"/>
    </row>
    <row r="45" spans="1:10" x14ac:dyDescent="0.35">
      <c r="A45" s="74"/>
      <c r="B45" t="s">
        <v>100</v>
      </c>
      <c r="C45" s="13">
        <v>-19.33297627</v>
      </c>
      <c r="D45" s="13">
        <v>-26.648727739999998</v>
      </c>
      <c r="E45" s="13">
        <v>-25.062022749999997</v>
      </c>
      <c r="F45" s="13">
        <v>-29.823</v>
      </c>
      <c r="G45" s="13">
        <v>-32.621000000000002</v>
      </c>
      <c r="H45" s="38"/>
      <c r="I45" s="38"/>
      <c r="J45" s="38"/>
    </row>
    <row r="46" spans="1:10" x14ac:dyDescent="0.35">
      <c r="A46" s="74"/>
      <c r="B46" t="s">
        <v>111</v>
      </c>
      <c r="C46" s="13">
        <v>-30.500124899999999</v>
      </c>
      <c r="D46" s="13">
        <v>-33.858935479999978</v>
      </c>
      <c r="E46" s="13">
        <v>-36.776277710000009</v>
      </c>
      <c r="F46" s="13">
        <v>-40.452999999999996</v>
      </c>
      <c r="G46" s="13">
        <v>-35.158999999999999</v>
      </c>
      <c r="H46" s="38"/>
      <c r="I46" s="38"/>
      <c r="J46" s="38"/>
    </row>
    <row r="47" spans="1:10" x14ac:dyDescent="0.35">
      <c r="A47" s="74"/>
      <c r="B47" s="83" t="s">
        <v>102</v>
      </c>
      <c r="C47" s="84">
        <v>187.52905294532823</v>
      </c>
      <c r="D47" s="84">
        <v>164.42905024908052</v>
      </c>
      <c r="E47" s="84">
        <v>228.13195033889988</v>
      </c>
      <c r="F47" s="84">
        <v>171.33099999999993</v>
      </c>
      <c r="G47" s="84">
        <v>92.699999999999903</v>
      </c>
      <c r="H47" s="38"/>
      <c r="I47" s="38"/>
      <c r="J47" s="38"/>
    </row>
    <row r="48" spans="1:10" x14ac:dyDescent="0.35">
      <c r="A48" s="74"/>
      <c r="B48" t="s">
        <v>103</v>
      </c>
      <c r="C48" s="13">
        <v>-3.3443670000000001</v>
      </c>
      <c r="D48" s="13">
        <v>-206.72548499999999</v>
      </c>
      <c r="E48" s="13">
        <v>-37.882675640000002</v>
      </c>
      <c r="F48" s="13">
        <v>-21.330000000000002</v>
      </c>
      <c r="G48" s="13">
        <v>-20.084999999999997</v>
      </c>
      <c r="H48" s="38"/>
      <c r="I48" s="38"/>
      <c r="J48" s="38"/>
    </row>
    <row r="49" spans="1:11" x14ac:dyDescent="0.35">
      <c r="A49" s="74"/>
      <c r="B49" s="83" t="s">
        <v>104</v>
      </c>
      <c r="C49" s="84">
        <v>184.18468594532823</v>
      </c>
      <c r="D49" s="84">
        <v>-42.296434750919474</v>
      </c>
      <c r="E49" s="84">
        <v>190.24927469889988</v>
      </c>
      <c r="F49" s="84">
        <v>150.00099999999992</v>
      </c>
      <c r="G49" s="84">
        <v>72.61499999999991</v>
      </c>
      <c r="H49" s="38"/>
      <c r="I49" s="38"/>
      <c r="J49" s="38"/>
    </row>
    <row r="50" spans="1:11" x14ac:dyDescent="0.35">
      <c r="A50" s="74"/>
      <c r="B50" t="s">
        <v>105</v>
      </c>
      <c r="C50" s="13">
        <v>-73.384130858938605</v>
      </c>
      <c r="D50" s="13">
        <v>23.480166256617004</v>
      </c>
      <c r="E50" s="13">
        <v>-53.028397184000006</v>
      </c>
      <c r="F50" s="13">
        <v>-36.065000000000005</v>
      </c>
      <c r="G50" s="13">
        <v>-38.423999999999999</v>
      </c>
      <c r="H50" s="38"/>
      <c r="I50" s="38"/>
      <c r="J50" s="38"/>
    </row>
    <row r="51" spans="1:11" x14ac:dyDescent="0.35">
      <c r="A51" s="74"/>
      <c r="B51" s="83" t="s">
        <v>106</v>
      </c>
      <c r="C51" s="84">
        <v>110.80055508638962</v>
      </c>
      <c r="D51" s="84">
        <v>-18.81626849430247</v>
      </c>
      <c r="E51" s="84">
        <v>137.22087751489988</v>
      </c>
      <c r="F51" s="84">
        <v>113.93599999999992</v>
      </c>
      <c r="G51" s="84">
        <v>34.19099999999991</v>
      </c>
      <c r="H51" s="38"/>
      <c r="I51" s="38"/>
      <c r="J51" s="38"/>
    </row>
    <row r="52" spans="1:11" x14ac:dyDescent="0.35">
      <c r="A52" s="74"/>
      <c r="B52" t="s">
        <v>107</v>
      </c>
      <c r="C52" s="13">
        <v>0</v>
      </c>
      <c r="D52" s="13">
        <v>0</v>
      </c>
      <c r="E52" s="13">
        <v>0</v>
      </c>
      <c r="F52" s="13">
        <v>0</v>
      </c>
      <c r="G52" s="13">
        <v>0</v>
      </c>
      <c r="H52" s="38"/>
      <c r="I52" s="38"/>
      <c r="J52" s="38"/>
    </row>
    <row r="53" spans="1:11" x14ac:dyDescent="0.35">
      <c r="A53" s="74"/>
      <c r="B53" s="83" t="s">
        <v>108</v>
      </c>
      <c r="C53" s="84">
        <v>110.80055508638962</v>
      </c>
      <c r="D53" s="84">
        <v>-18.81626849430247</v>
      </c>
      <c r="E53" s="84">
        <v>137.22087751489988</v>
      </c>
      <c r="F53" s="84">
        <v>113.93599999999992</v>
      </c>
      <c r="G53" s="84">
        <v>34.19099999999991</v>
      </c>
      <c r="H53" s="38"/>
      <c r="I53" s="38"/>
      <c r="J53" s="38"/>
    </row>
    <row r="54" spans="1:11" x14ac:dyDescent="0.35">
      <c r="A54" s="74"/>
      <c r="B54" s="98" t="s">
        <v>109</v>
      </c>
      <c r="C54" s="99">
        <v>110.80055508638962</v>
      </c>
      <c r="D54" s="99">
        <v>-18.81626849430247</v>
      </c>
      <c r="E54" s="99">
        <v>137.22087751489988</v>
      </c>
      <c r="F54" s="99">
        <v>113.93599999999992</v>
      </c>
      <c r="G54" s="99">
        <v>34.19099999999991</v>
      </c>
      <c r="H54" s="38"/>
      <c r="I54" s="38"/>
      <c r="J54" s="38"/>
    </row>
    <row r="55" spans="1:11" ht="18.75" customHeight="1" x14ac:dyDescent="0.35">
      <c r="B55" s="55"/>
      <c r="C55" s="55"/>
    </row>
    <row r="56" spans="1:11" ht="33" customHeight="1" x14ac:dyDescent="0.35">
      <c r="B56" s="150" t="s">
        <v>194</v>
      </c>
      <c r="C56" s="150"/>
      <c r="D56" s="150"/>
      <c r="E56" s="150"/>
      <c r="F56" s="150"/>
      <c r="G56" s="150"/>
      <c r="H56" s="63"/>
      <c r="I56" s="63"/>
      <c r="J56" s="63"/>
      <c r="K56" s="63"/>
    </row>
    <row r="57" spans="1:11" x14ac:dyDescent="0.35">
      <c r="D57" s="13"/>
    </row>
  </sheetData>
  <mergeCells count="3">
    <mergeCell ref="E1:G1"/>
    <mergeCell ref="B27:G27"/>
    <mergeCell ref="B56:G56"/>
  </mergeCells>
  <pageMargins left="0.70866141732283472" right="0.70866141732283472" top="0.74803149606299213" bottom="0.74803149606299213" header="0.31496062992125984" footer="0.31496062992125984"/>
  <pageSetup paperSize="9" scale="68"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A1:T23"/>
  <sheetViews>
    <sheetView showGridLines="0" zoomScale="85" zoomScaleNormal="85" workbookViewId="0">
      <selection activeCell="A13" sqref="A13"/>
    </sheetView>
  </sheetViews>
  <sheetFormatPr baseColWidth="10" defaultRowHeight="17.25" x14ac:dyDescent="0.35"/>
  <cols>
    <col min="1" max="1" width="32.44140625" customWidth="1"/>
    <col min="2" max="2" width="9.5546875" customWidth="1"/>
    <col min="3" max="3" width="5.77734375" customWidth="1"/>
    <col min="4" max="4" width="8.44140625" customWidth="1"/>
    <col min="5" max="5" width="1.77734375" customWidth="1"/>
    <col min="6" max="6" width="9.5546875" customWidth="1"/>
    <col min="7" max="7" width="5.77734375" customWidth="1"/>
    <col min="8" max="8" width="8.44140625" customWidth="1"/>
    <col min="9" max="9" width="1.77734375" customWidth="1"/>
    <col min="10" max="10" width="9.5546875" customWidth="1"/>
    <col min="11" max="11" width="5.77734375" customWidth="1"/>
    <col min="12" max="12" width="8.44140625" customWidth="1"/>
    <col min="13" max="13" width="1.77734375" customWidth="1"/>
    <col min="14" max="14" width="9.5546875" customWidth="1"/>
    <col min="15" max="15" width="5.77734375" customWidth="1"/>
    <col min="16" max="16" width="8.44140625" customWidth="1"/>
    <col min="17" max="17" width="1.77734375" customWidth="1"/>
    <col min="18" max="18" width="9.44140625" customWidth="1"/>
    <col min="19" max="19" width="5.77734375" customWidth="1"/>
    <col min="20" max="20" width="7.77734375" customWidth="1"/>
    <col min="22" max="22" width="8.88671875"/>
    <col min="23" max="37" width="8.77734375" bestFit="1" customWidth="1"/>
  </cols>
  <sheetData>
    <row r="1" spans="1:20" ht="18" x14ac:dyDescent="0.35">
      <c r="A1" s="19" t="s">
        <v>193</v>
      </c>
      <c r="B1" s="73"/>
      <c r="C1" s="19"/>
      <c r="D1" s="19"/>
      <c r="E1" s="19"/>
      <c r="F1" s="73"/>
      <c r="G1" s="19"/>
      <c r="H1" s="19"/>
      <c r="I1" s="19"/>
      <c r="J1" s="73"/>
      <c r="K1" s="19"/>
      <c r="L1" s="19"/>
      <c r="M1" s="19"/>
      <c r="N1" s="73"/>
      <c r="O1" s="19"/>
      <c r="P1" s="19"/>
      <c r="Q1" s="19"/>
      <c r="R1" s="73"/>
      <c r="S1" s="19"/>
      <c r="T1" s="19"/>
    </row>
    <row r="2" spans="1:20" x14ac:dyDescent="0.35">
      <c r="A2" s="20" t="s">
        <v>119</v>
      </c>
      <c r="B2" s="148" t="s">
        <v>270</v>
      </c>
      <c r="C2" s="148" t="s">
        <v>249</v>
      </c>
      <c r="D2" s="148" t="s">
        <v>249</v>
      </c>
      <c r="E2" s="20"/>
      <c r="F2" s="148" t="s">
        <v>271</v>
      </c>
      <c r="G2" s="148" t="s">
        <v>249</v>
      </c>
      <c r="H2" s="148" t="s">
        <v>249</v>
      </c>
      <c r="I2" s="20"/>
      <c r="J2" s="148" t="s">
        <v>272</v>
      </c>
      <c r="K2" s="148" t="s">
        <v>249</v>
      </c>
      <c r="L2" s="148" t="s">
        <v>249</v>
      </c>
      <c r="M2" s="20"/>
      <c r="N2" s="148" t="s">
        <v>273</v>
      </c>
      <c r="O2" s="148" t="s">
        <v>249</v>
      </c>
      <c r="P2" s="148" t="s">
        <v>249</v>
      </c>
      <c r="Q2" s="20"/>
      <c r="R2" s="148" t="s">
        <v>274</v>
      </c>
      <c r="S2" s="148" t="s">
        <v>249</v>
      </c>
      <c r="T2" s="148" t="s">
        <v>249</v>
      </c>
    </row>
    <row r="3" spans="1:20" ht="39.75" customHeight="1" x14ac:dyDescent="0.35">
      <c r="B3" s="53" t="s">
        <v>116</v>
      </c>
      <c r="C3" s="53" t="s">
        <v>117</v>
      </c>
      <c r="D3" s="53" t="s">
        <v>118</v>
      </c>
      <c r="E3" s="54"/>
      <c r="F3" s="53" t="s">
        <v>116</v>
      </c>
      <c r="G3" s="53" t="s">
        <v>117</v>
      </c>
      <c r="H3" s="53" t="s">
        <v>118</v>
      </c>
      <c r="I3" s="54"/>
      <c r="J3" s="53" t="s">
        <v>116</v>
      </c>
      <c r="K3" s="53" t="s">
        <v>117</v>
      </c>
      <c r="L3" s="53" t="s">
        <v>118</v>
      </c>
      <c r="M3" s="54"/>
      <c r="N3" s="53" t="s">
        <v>116</v>
      </c>
      <c r="O3" s="53" t="s">
        <v>117</v>
      </c>
      <c r="P3" s="53" t="s">
        <v>118</v>
      </c>
      <c r="Q3" s="54"/>
      <c r="R3" s="53" t="s">
        <v>116</v>
      </c>
      <c r="S3" s="53" t="s">
        <v>117</v>
      </c>
      <c r="T3" s="53" t="s">
        <v>118</v>
      </c>
    </row>
    <row r="4" spans="1:20" x14ac:dyDescent="0.35">
      <c r="A4" t="s">
        <v>120</v>
      </c>
      <c r="B4" s="13">
        <v>10236.13639466868</v>
      </c>
      <c r="C4" s="78">
        <v>77.568967810000004</v>
      </c>
      <c r="D4" s="40">
        <v>3.0478363289671537</v>
      </c>
      <c r="E4" s="40"/>
      <c r="F4" s="13">
        <v>7580.7652855359192</v>
      </c>
      <c r="G4" s="78">
        <v>60.854400960000056</v>
      </c>
      <c r="H4" s="40">
        <v>3.1848133019057348</v>
      </c>
      <c r="I4" s="40"/>
      <c r="J4" s="13">
        <v>5812.9387935370114</v>
      </c>
      <c r="K4" s="78">
        <v>48.105670619999977</v>
      </c>
      <c r="L4" s="40">
        <v>3.28326215166424</v>
      </c>
      <c r="M4" s="40"/>
      <c r="N4" s="13">
        <v>10211.640287837143</v>
      </c>
      <c r="O4" s="78">
        <v>77.903657460000005</v>
      </c>
      <c r="P4" s="40">
        <v>3.0599463473080717</v>
      </c>
      <c r="Q4" s="40"/>
      <c r="R4" s="13">
        <v>8720.7121199188878</v>
      </c>
      <c r="S4" s="78">
        <v>48.515646920000002</v>
      </c>
      <c r="T4" s="40">
        <v>2.2562136978282439</v>
      </c>
    </row>
    <row r="5" spans="1:20" x14ac:dyDescent="0.35">
      <c r="A5" t="s">
        <v>121</v>
      </c>
      <c r="B5" s="13">
        <v>26280.440797626536</v>
      </c>
      <c r="C5" s="78">
        <v>172.10299527000001</v>
      </c>
      <c r="D5" s="40">
        <v>2.6338769194276286</v>
      </c>
      <c r="E5" s="40"/>
      <c r="F5" s="13">
        <v>25951.273052073026</v>
      </c>
      <c r="G5" s="78">
        <v>176.54414748999994</v>
      </c>
      <c r="H5" s="40">
        <v>2.6989801778890969</v>
      </c>
      <c r="I5" s="40"/>
      <c r="J5" s="13">
        <v>25660.837463516578</v>
      </c>
      <c r="K5" s="78">
        <v>162.13062853000005</v>
      </c>
      <c r="L5" s="40">
        <v>2.5066822028427298</v>
      </c>
      <c r="M5" s="40"/>
      <c r="N5" s="13">
        <v>26346.685813685555</v>
      </c>
      <c r="O5" s="78">
        <v>154.49578731</v>
      </c>
      <c r="P5" s="40">
        <v>2.352026017718774</v>
      </c>
      <c r="Q5" s="40"/>
      <c r="R5" s="13">
        <v>27049.526603869828</v>
      </c>
      <c r="S5" s="78">
        <v>142.14771934000001</v>
      </c>
      <c r="T5" s="40">
        <v>2.1312312829771076</v>
      </c>
    </row>
    <row r="6" spans="1:20" x14ac:dyDescent="0.35">
      <c r="A6" s="98" t="s">
        <v>122</v>
      </c>
      <c r="B6" s="99">
        <v>49285.601906563956</v>
      </c>
      <c r="C6" s="115">
        <v>440.0651462099998</v>
      </c>
      <c r="D6" s="116">
        <v>3.5911752678817161</v>
      </c>
      <c r="E6" s="116"/>
      <c r="F6" s="99">
        <v>50901.866059542022</v>
      </c>
      <c r="G6" s="115">
        <v>429.72727707999991</v>
      </c>
      <c r="H6" s="116">
        <v>3.3493787051617567</v>
      </c>
      <c r="I6" s="116"/>
      <c r="J6" s="99">
        <v>51667.371623890729</v>
      </c>
      <c r="K6" s="115">
        <v>402.22687773000007</v>
      </c>
      <c r="L6" s="116">
        <v>3.0885864074864084</v>
      </c>
      <c r="M6" s="116"/>
      <c r="N6" s="99">
        <v>53002.02873011741</v>
      </c>
      <c r="O6" s="115">
        <v>347.10426061999999</v>
      </c>
      <c r="P6" s="116">
        <v>2.6267511043840028</v>
      </c>
      <c r="Q6" s="116"/>
      <c r="R6" s="99">
        <v>54002.457949163057</v>
      </c>
      <c r="S6" s="115">
        <v>288.69214537999994</v>
      </c>
      <c r="T6" s="116">
        <v>2.168062489198709</v>
      </c>
    </row>
    <row r="7" spans="1:20" x14ac:dyDescent="0.35">
      <c r="A7" t="s">
        <v>23</v>
      </c>
      <c r="B7" s="13"/>
      <c r="C7" s="78">
        <v>2.5041950500000003</v>
      </c>
      <c r="D7" s="40"/>
      <c r="E7" s="40"/>
      <c r="F7" s="13"/>
      <c r="G7" s="78">
        <v>-1.5912754099999975</v>
      </c>
      <c r="H7" s="40"/>
      <c r="I7" s="40"/>
      <c r="J7" s="13"/>
      <c r="K7" s="78">
        <v>1.2390131500000008</v>
      </c>
      <c r="L7" s="40"/>
      <c r="M7" s="40"/>
      <c r="N7" s="13"/>
      <c r="O7" s="78">
        <v>4.4667679000000007</v>
      </c>
      <c r="P7" s="40"/>
      <c r="Q7" s="40"/>
      <c r="R7" s="13"/>
      <c r="S7" s="78">
        <v>2.3586128299999998</v>
      </c>
      <c r="T7" s="40"/>
    </row>
    <row r="8" spans="1:20" x14ac:dyDescent="0.35">
      <c r="A8" s="83" t="s">
        <v>24</v>
      </c>
      <c r="B8" s="84">
        <v>97122.718099574151</v>
      </c>
      <c r="C8" s="88">
        <v>692.24130433999983</v>
      </c>
      <c r="D8" s="89"/>
      <c r="E8" s="89"/>
      <c r="F8" s="84">
        <v>96198.587131209148</v>
      </c>
      <c r="G8" s="88">
        <v>665.53455011999995</v>
      </c>
      <c r="H8" s="89"/>
      <c r="I8" s="89"/>
      <c r="J8" s="84">
        <v>96251.690597943903</v>
      </c>
      <c r="K8" s="88">
        <v>613.70219003000011</v>
      </c>
      <c r="L8" s="89"/>
      <c r="M8" s="89"/>
      <c r="N8" s="84">
        <v>101196.39267416115</v>
      </c>
      <c r="O8" s="88">
        <v>583.97047329000009</v>
      </c>
      <c r="P8" s="89"/>
      <c r="Q8" s="89"/>
      <c r="R8" s="84">
        <v>102051.45765269385</v>
      </c>
      <c r="S8" s="88">
        <v>481.71412446999994</v>
      </c>
      <c r="T8" s="89"/>
    </row>
    <row r="9" spans="1:20" x14ac:dyDescent="0.35">
      <c r="A9" t="s">
        <v>120</v>
      </c>
      <c r="B9" s="13">
        <v>9090.7040117141205</v>
      </c>
      <c r="C9" s="78">
        <v>83.359685220000003</v>
      </c>
      <c r="D9" s="29">
        <v>3.6880622385441444</v>
      </c>
      <c r="E9" s="29"/>
      <c r="F9" s="13">
        <v>6786.0749506285847</v>
      </c>
      <c r="G9" s="78">
        <v>74.775190529999961</v>
      </c>
      <c r="H9" s="29">
        <v>4.3716351918894487</v>
      </c>
      <c r="I9" s="29"/>
      <c r="J9" s="13">
        <v>6551.831020436307</v>
      </c>
      <c r="K9" s="78">
        <v>67.278931790000001</v>
      </c>
      <c r="L9" s="29">
        <v>4.0740038642156762</v>
      </c>
      <c r="M9" s="29"/>
      <c r="N9" s="13">
        <v>12209.21626803967</v>
      </c>
      <c r="O9" s="78">
        <v>104.94548225</v>
      </c>
      <c r="P9" s="29">
        <v>3.447683838311419</v>
      </c>
      <c r="Q9" s="29"/>
      <c r="R9" s="13">
        <v>12758.650785641557</v>
      </c>
      <c r="S9" s="78">
        <v>85.077647330000005</v>
      </c>
      <c r="T9" s="29">
        <v>2.7043386568043597</v>
      </c>
    </row>
    <row r="10" spans="1:20" x14ac:dyDescent="0.35">
      <c r="A10" t="s">
        <v>123</v>
      </c>
      <c r="B10" s="13">
        <v>8244.5881503753844</v>
      </c>
      <c r="C10" s="78">
        <v>93.47568858999999</v>
      </c>
      <c r="D10" s="29">
        <v>4.5600478549207342</v>
      </c>
      <c r="E10" s="29"/>
      <c r="F10" s="13">
        <v>8273.9818869286955</v>
      </c>
      <c r="G10" s="78">
        <v>95.570775143333364</v>
      </c>
      <c r="H10" s="29">
        <v>4.582638292361418</v>
      </c>
      <c r="I10" s="29"/>
      <c r="J10" s="13">
        <v>8597.7425685973358</v>
      </c>
      <c r="K10" s="78">
        <v>92.59481340666666</v>
      </c>
      <c r="L10" s="29">
        <v>4.2727478126534688</v>
      </c>
      <c r="M10" s="29"/>
      <c r="N10" s="13">
        <v>8129.9794374093399</v>
      </c>
      <c r="O10" s="78">
        <v>80.909988580000004</v>
      </c>
      <c r="P10" s="29">
        <v>3.9917576369300045</v>
      </c>
      <c r="Q10" s="29"/>
      <c r="R10" s="13">
        <v>7869.1599349788321</v>
      </c>
      <c r="S10" s="78">
        <v>64.137625360000001</v>
      </c>
      <c r="T10" s="29">
        <v>3.3054824784113195</v>
      </c>
    </row>
    <row r="11" spans="1:20" x14ac:dyDescent="0.35">
      <c r="A11" s="98" t="s">
        <v>27</v>
      </c>
      <c r="B11" s="99">
        <v>66162.274401777206</v>
      </c>
      <c r="C11" s="115">
        <v>111.36681351999999</v>
      </c>
      <c r="D11" s="117">
        <v>0.67699437542783925</v>
      </c>
      <c r="E11" s="117"/>
      <c r="F11" s="99">
        <v>66936.656672428595</v>
      </c>
      <c r="G11" s="115">
        <v>101.54872365999996</v>
      </c>
      <c r="H11" s="117">
        <v>0.6018877297501074</v>
      </c>
      <c r="I11" s="117"/>
      <c r="J11" s="99">
        <v>66728.808868789085</v>
      </c>
      <c r="K11" s="115">
        <v>79.765583510000013</v>
      </c>
      <c r="L11" s="117">
        <v>0.47424985964618671</v>
      </c>
      <c r="M11" s="117"/>
      <c r="N11" s="99">
        <v>67335.512375314647</v>
      </c>
      <c r="O11" s="115">
        <v>62.346390699999986</v>
      </c>
      <c r="P11" s="117">
        <v>0.37138009224416907</v>
      </c>
      <c r="Q11" s="117"/>
      <c r="R11" s="99">
        <v>67776.350833043223</v>
      </c>
      <c r="S11" s="115">
        <v>26.526719230000005</v>
      </c>
      <c r="T11" s="117">
        <v>0.15872879289251995</v>
      </c>
    </row>
    <row r="12" spans="1:20" x14ac:dyDescent="0.35">
      <c r="A12" s="8" t="s">
        <v>124</v>
      </c>
      <c r="B12" s="13">
        <v>51358.060892960937</v>
      </c>
      <c r="C12" s="78">
        <v>34.70540470000001</v>
      </c>
      <c r="D12" s="29">
        <v>0.27178669233281749</v>
      </c>
      <c r="E12" s="29"/>
      <c r="F12" s="13">
        <v>51807.012877807996</v>
      </c>
      <c r="G12" s="78">
        <v>27.294398659999999</v>
      </c>
      <c r="H12" s="29">
        <v>0.20902104538722191</v>
      </c>
      <c r="I12" s="29"/>
      <c r="J12" s="13">
        <v>52943.727497739033</v>
      </c>
      <c r="K12" s="78">
        <v>22.167196619999995</v>
      </c>
      <c r="L12" s="29">
        <v>0.16611211047751073</v>
      </c>
      <c r="M12" s="29"/>
      <c r="N12" s="13">
        <v>54278.456348636806</v>
      </c>
      <c r="O12" s="78">
        <v>20.217692119999999</v>
      </c>
      <c r="P12" s="29">
        <v>0.14940170811050663</v>
      </c>
      <c r="Q12" s="29"/>
      <c r="R12" s="13">
        <v>55838.257675439614</v>
      </c>
      <c r="S12" s="78">
        <v>9.7864033900000003</v>
      </c>
      <c r="T12" s="29">
        <v>7.1079049185088575E-2</v>
      </c>
    </row>
    <row r="13" spans="1:20" x14ac:dyDescent="0.35">
      <c r="A13" s="8" t="s">
        <v>125</v>
      </c>
      <c r="B13" s="13">
        <v>10184.287521671044</v>
      </c>
      <c r="C13" s="78">
        <v>55.062078459999988</v>
      </c>
      <c r="D13" s="29">
        <v>2.1745111667292401</v>
      </c>
      <c r="E13" s="29"/>
      <c r="F13" s="13">
        <v>9412.7536872417422</v>
      </c>
      <c r="G13" s="78">
        <v>43.55635466999999</v>
      </c>
      <c r="H13" s="29">
        <v>1.8358613059329461</v>
      </c>
      <c r="I13" s="29"/>
      <c r="J13" s="13">
        <v>8211.6727771306541</v>
      </c>
      <c r="K13" s="78">
        <v>30.187067700000011</v>
      </c>
      <c r="L13" s="29">
        <v>1.4584593559339003</v>
      </c>
      <c r="M13" s="29"/>
      <c r="N13" s="13">
        <v>7420.2011725417033</v>
      </c>
      <c r="O13" s="78">
        <v>19.525126819999986</v>
      </c>
      <c r="P13" s="29">
        <v>1.0554305374224895</v>
      </c>
      <c r="Q13" s="29"/>
      <c r="R13" s="13">
        <v>6073.914571090334</v>
      </c>
      <c r="S13" s="78">
        <v>7.0207707400000059</v>
      </c>
      <c r="T13" s="29">
        <v>0.46877718554704129</v>
      </c>
    </row>
    <row r="14" spans="1:20" x14ac:dyDescent="0.35">
      <c r="A14" t="s">
        <v>45</v>
      </c>
      <c r="B14" s="13">
        <v>650.95275824175826</v>
      </c>
      <c r="C14" s="78">
        <v>11.33038515</v>
      </c>
      <c r="D14" s="29">
        <v>7.0005940487806697</v>
      </c>
      <c r="E14" s="29"/>
      <c r="F14" s="13">
        <v>599.14200000000005</v>
      </c>
      <c r="G14" s="78">
        <v>10.658440473926944</v>
      </c>
      <c r="H14" s="29">
        <v>7.0577933201422498</v>
      </c>
      <c r="I14" s="29"/>
      <c r="J14" s="13">
        <v>599.14200000000005</v>
      </c>
      <c r="K14" s="78">
        <v>10.434595556073058</v>
      </c>
      <c r="L14" s="29">
        <v>6.9095679611095058</v>
      </c>
      <c r="M14" s="29"/>
      <c r="N14" s="13">
        <v>599.14200000000005</v>
      </c>
      <c r="O14" s="78">
        <v>9.2078274400000009</v>
      </c>
      <c r="P14" s="29">
        <v>6.1642306292870597</v>
      </c>
      <c r="Q14" s="29"/>
      <c r="R14" s="13">
        <v>599.14200000000005</v>
      </c>
      <c r="S14" s="78">
        <v>8.2115273599999998</v>
      </c>
      <c r="T14" s="29">
        <v>5.5583326497632344</v>
      </c>
    </row>
    <row r="15" spans="1:20" x14ac:dyDescent="0.35">
      <c r="A15" t="s">
        <v>32</v>
      </c>
      <c r="B15" s="13"/>
      <c r="C15" s="78">
        <v>2.3864536999999997</v>
      </c>
      <c r="D15" s="29"/>
      <c r="E15" s="29"/>
      <c r="F15" s="13"/>
      <c r="G15" s="78">
        <v>2.7925813627395892</v>
      </c>
      <c r="H15" s="29"/>
      <c r="I15" s="29"/>
      <c r="J15" s="13"/>
      <c r="K15" s="78">
        <v>6.2539119572604864</v>
      </c>
      <c r="L15" s="29"/>
      <c r="M15" s="29"/>
      <c r="N15" s="13"/>
      <c r="O15" s="78">
        <v>5.9805759499999489</v>
      </c>
      <c r="P15" s="29"/>
      <c r="Q15" s="29"/>
      <c r="R15" s="13"/>
      <c r="S15" s="78">
        <v>2.6758135599999813</v>
      </c>
      <c r="T15" s="29"/>
    </row>
    <row r="16" spans="1:20" ht="18" thickBot="1" x14ac:dyDescent="0.4">
      <c r="A16" s="83" t="s">
        <v>33</v>
      </c>
      <c r="B16" s="84">
        <v>97122.718099574151</v>
      </c>
      <c r="C16" s="88">
        <v>301.91902618</v>
      </c>
      <c r="D16" s="90"/>
      <c r="E16" s="90"/>
      <c r="F16" s="84">
        <v>96198.587131209148</v>
      </c>
      <c r="G16" s="88">
        <v>285.34571116999984</v>
      </c>
      <c r="H16" s="90"/>
      <c r="I16" s="90"/>
      <c r="J16" s="84">
        <v>96251.690597943903</v>
      </c>
      <c r="K16" s="88">
        <v>256.32783622000022</v>
      </c>
      <c r="L16" s="90"/>
      <c r="M16" s="90"/>
      <c r="N16" s="84">
        <v>101196.39267416115</v>
      </c>
      <c r="O16" s="88">
        <v>263.39026491999994</v>
      </c>
      <c r="P16" s="90"/>
      <c r="Q16" s="90"/>
      <c r="R16" s="84">
        <v>102051.45765269385</v>
      </c>
      <c r="S16" s="88">
        <v>186.62933283999999</v>
      </c>
      <c r="T16" s="90"/>
    </row>
    <row r="17" spans="1:20" ht="18" thickBot="1" x14ac:dyDescent="0.4">
      <c r="A17" s="118" t="s">
        <v>126</v>
      </c>
      <c r="B17" s="119"/>
      <c r="C17" s="119"/>
      <c r="D17" s="120">
        <v>2.914180892453877</v>
      </c>
      <c r="E17" s="120"/>
      <c r="F17" s="119"/>
      <c r="G17" s="119"/>
      <c r="H17" s="120">
        <v>2.7474909754116492</v>
      </c>
      <c r="I17" s="120"/>
      <c r="J17" s="119"/>
      <c r="K17" s="119"/>
      <c r="L17" s="120">
        <v>2.6143365478402218</v>
      </c>
      <c r="M17" s="120"/>
      <c r="N17" s="119"/>
      <c r="O17" s="119"/>
      <c r="P17" s="120">
        <v>2.2553710121398338</v>
      </c>
      <c r="Q17" s="120"/>
      <c r="R17" s="119"/>
      <c r="S17" s="119"/>
      <c r="T17" s="120">
        <v>2.009333696306189</v>
      </c>
    </row>
    <row r="18" spans="1:20" x14ac:dyDescent="0.35">
      <c r="A18" s="83" t="s">
        <v>127</v>
      </c>
      <c r="B18" s="84"/>
      <c r="C18" s="88">
        <v>390.32227815999983</v>
      </c>
      <c r="D18" s="88"/>
      <c r="E18" s="88"/>
      <c r="F18" s="88"/>
      <c r="G18" s="88">
        <v>380.1888389500001</v>
      </c>
      <c r="H18" s="88"/>
      <c r="I18" s="88"/>
      <c r="J18" s="88"/>
      <c r="K18" s="88">
        <v>357.37435380999989</v>
      </c>
      <c r="L18" s="88"/>
      <c r="M18" s="88"/>
      <c r="N18" s="88"/>
      <c r="O18" s="88">
        <v>320.58020837000015</v>
      </c>
      <c r="P18" s="88"/>
      <c r="Q18" s="88"/>
      <c r="R18" s="88"/>
      <c r="S18" s="88">
        <v>295.08479162999993</v>
      </c>
      <c r="T18" s="91"/>
    </row>
    <row r="19" spans="1:20" ht="14.25" customHeight="1" x14ac:dyDescent="0.35">
      <c r="A19" s="11" t="s">
        <v>128</v>
      </c>
      <c r="B19" s="11"/>
      <c r="C19" s="11"/>
      <c r="D19" s="11"/>
      <c r="E19" s="11"/>
      <c r="F19" s="11"/>
      <c r="G19" s="11"/>
      <c r="H19" s="11"/>
      <c r="I19" s="11"/>
      <c r="M19" s="11"/>
      <c r="Q19" s="11"/>
    </row>
    <row r="20" spans="1:20" ht="14.25" customHeight="1" x14ac:dyDescent="0.35">
      <c r="A20" s="11" t="s">
        <v>129</v>
      </c>
      <c r="B20" s="11"/>
      <c r="C20" s="11"/>
      <c r="D20" s="11"/>
      <c r="E20" s="11"/>
      <c r="F20" s="11"/>
      <c r="G20" s="11"/>
      <c r="H20" s="11"/>
      <c r="I20" s="11"/>
      <c r="J20" s="11"/>
      <c r="K20" s="11"/>
      <c r="L20" s="11"/>
      <c r="M20" s="11"/>
      <c r="N20" s="11"/>
      <c r="O20" s="11"/>
      <c r="P20" s="44"/>
      <c r="Q20" s="11"/>
    </row>
    <row r="21" spans="1:20" ht="14.25" customHeight="1" x14ac:dyDescent="0.35">
      <c r="A21" s="11" t="s">
        <v>130</v>
      </c>
      <c r="B21" s="56"/>
      <c r="C21" s="11"/>
      <c r="D21" s="11"/>
      <c r="E21" s="11"/>
      <c r="F21" s="56" t="s">
        <v>131</v>
      </c>
      <c r="G21" s="11"/>
      <c r="H21" s="11"/>
      <c r="I21" s="11"/>
      <c r="K21" s="11"/>
      <c r="L21" s="11"/>
      <c r="M21" s="11"/>
      <c r="N21" s="11"/>
      <c r="O21" s="11"/>
      <c r="P21" s="11"/>
      <c r="Q21" s="11"/>
    </row>
    <row r="22" spans="1:20" x14ac:dyDescent="0.35">
      <c r="A22" s="11"/>
      <c r="B22" s="11"/>
      <c r="C22" s="11"/>
      <c r="D22" s="11"/>
      <c r="E22" s="11"/>
      <c r="F22" s="11"/>
      <c r="G22" s="11"/>
      <c r="H22" s="11"/>
      <c r="I22" s="11"/>
      <c r="J22" s="11"/>
      <c r="K22" s="11"/>
      <c r="L22" s="11"/>
      <c r="M22" s="11"/>
      <c r="N22" s="11"/>
      <c r="O22" s="11"/>
      <c r="P22" s="11"/>
      <c r="Q22" s="11"/>
    </row>
    <row r="23" spans="1:20" x14ac:dyDescent="0.35">
      <c r="A23" s="11"/>
      <c r="B23" s="11"/>
      <c r="C23" s="11"/>
      <c r="D23" s="11"/>
      <c r="E23" s="11"/>
      <c r="F23" s="11"/>
      <c r="G23" s="11"/>
      <c r="H23" s="11"/>
      <c r="I23" s="11"/>
    </row>
  </sheetData>
  <mergeCells count="5">
    <mergeCell ref="B2:D2"/>
    <mergeCell ref="F2:H2"/>
    <mergeCell ref="J2:L2"/>
    <mergeCell ref="N2:P2"/>
    <mergeCell ref="R2:T2"/>
  </mergeCells>
  <pageMargins left="0.70866141732283472" right="0.70866141732283472" top="0.74803149606299213" bottom="0.74803149606299213" header="0.31496062992125984" footer="0.31496062992125984"/>
  <pageSetup paperSize="9" scale="56"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pageSetUpPr fitToPage="1"/>
  </sheetPr>
  <dimension ref="A1:H67"/>
  <sheetViews>
    <sheetView showGridLines="0" zoomScale="85" zoomScaleNormal="85" workbookViewId="0">
      <pane xSplit="1" ySplit="2" topLeftCell="B3" activePane="bottomRight" state="frozen"/>
      <selection pane="topRight" activeCell="C1" sqref="C1"/>
      <selection pane="bottomLeft" activeCell="A3" sqref="A3"/>
      <selection pane="bottomRight" activeCell="C16" sqref="C16"/>
    </sheetView>
  </sheetViews>
  <sheetFormatPr baseColWidth="10" defaultRowHeight="15" x14ac:dyDescent="0.3"/>
  <cols>
    <col min="1" max="1" width="28.88671875" style="132" customWidth="1"/>
    <col min="2" max="3" width="10.77734375" style="132" customWidth="1"/>
    <col min="4" max="6" width="9.6640625" style="132" customWidth="1"/>
    <col min="7" max="8" width="11.77734375" style="132" customWidth="1"/>
    <col min="9" max="16384" width="11.5546875" style="132"/>
  </cols>
  <sheetData>
    <row r="1" spans="1:8" x14ac:dyDescent="0.3">
      <c r="A1" s="130" t="s">
        <v>132</v>
      </c>
      <c r="B1" s="131"/>
      <c r="C1" s="131"/>
      <c r="D1" s="131"/>
      <c r="E1" s="131"/>
      <c r="F1" s="131"/>
      <c r="G1" s="131"/>
    </row>
    <row r="2" spans="1:8" ht="15.75" thickBot="1" x14ac:dyDescent="0.35">
      <c r="A2" s="133" t="s">
        <v>3</v>
      </c>
      <c r="B2" s="134" t="s">
        <v>270</v>
      </c>
      <c r="C2" s="134" t="s">
        <v>271</v>
      </c>
      <c r="D2" s="134" t="s">
        <v>272</v>
      </c>
      <c r="E2" s="134" t="s">
        <v>273</v>
      </c>
      <c r="F2" s="134" t="s">
        <v>274</v>
      </c>
      <c r="G2" s="134" t="s">
        <v>275</v>
      </c>
      <c r="H2" s="135" t="s">
        <v>276</v>
      </c>
    </row>
    <row r="3" spans="1:8" x14ac:dyDescent="0.3">
      <c r="A3" s="136" t="s">
        <v>133</v>
      </c>
      <c r="B3" s="137">
        <v>143.05553700000002</v>
      </c>
      <c r="C3" s="137">
        <v>143.34707199999997</v>
      </c>
      <c r="D3" s="137">
        <v>146.98804999999999</v>
      </c>
      <c r="E3" s="137">
        <v>144.75399999999996</v>
      </c>
      <c r="F3" s="137">
        <v>145.94900000000001</v>
      </c>
      <c r="G3" s="138">
        <v>-2.0337701770424266E-3</v>
      </c>
      <c r="H3" s="138">
        <v>-1.9825164954881513E-2</v>
      </c>
    </row>
    <row r="4" spans="1:8" x14ac:dyDescent="0.3">
      <c r="A4" s="132" t="s">
        <v>134</v>
      </c>
      <c r="B4" s="139">
        <v>69.538713999999999</v>
      </c>
      <c r="C4" s="139">
        <v>71.650055000000009</v>
      </c>
      <c r="D4" s="139">
        <v>75.102343487999974</v>
      </c>
      <c r="E4" s="139">
        <v>75.164250622000026</v>
      </c>
      <c r="F4" s="139">
        <v>73.102350889999997</v>
      </c>
      <c r="G4" s="140">
        <v>-2.9467402362775674E-2</v>
      </c>
      <c r="H4" s="140">
        <v>-4.8748594903087916E-2</v>
      </c>
    </row>
    <row r="5" spans="1:8" x14ac:dyDescent="0.3">
      <c r="A5" s="132" t="s">
        <v>260</v>
      </c>
      <c r="B5" s="139">
        <v>27.735889889999999</v>
      </c>
      <c r="C5" s="139">
        <v>21.397519000000003</v>
      </c>
      <c r="D5" s="139">
        <v>23.936990999999992</v>
      </c>
      <c r="E5" s="139">
        <v>25.357693680000004</v>
      </c>
      <c r="F5" s="139">
        <v>24.997796319999999</v>
      </c>
      <c r="G5" s="140">
        <v>0.29621989773674207</v>
      </c>
      <c r="H5" s="140">
        <v>0.10953339786232807</v>
      </c>
    </row>
    <row r="6" spans="1:8" x14ac:dyDescent="0.3">
      <c r="A6" s="132" t="s">
        <v>261</v>
      </c>
      <c r="B6" s="139">
        <v>31.035</v>
      </c>
      <c r="C6" s="139">
        <v>34.268969000000013</v>
      </c>
      <c r="D6" s="139">
        <v>33.260999999999996</v>
      </c>
      <c r="E6" s="139">
        <v>31.204000000000001</v>
      </c>
      <c r="F6" s="139">
        <v>32.988030999999999</v>
      </c>
      <c r="G6" s="140">
        <v>-9.4370186625690744E-2</v>
      </c>
      <c r="H6" s="140">
        <v>-5.9204230770851352E-2</v>
      </c>
    </row>
    <row r="7" spans="1:8" x14ac:dyDescent="0.3">
      <c r="A7" s="132" t="s">
        <v>262</v>
      </c>
      <c r="B7" s="139">
        <v>2.5631441100000001</v>
      </c>
      <c r="C7" s="139">
        <v>2.5516319999999988</v>
      </c>
      <c r="D7" s="139">
        <v>2.663894</v>
      </c>
      <c r="E7" s="139">
        <v>2.3746153200000006</v>
      </c>
      <c r="F7" s="139">
        <v>2.6738586799999999</v>
      </c>
      <c r="G7" s="140">
        <v>4.5116654752728191E-3</v>
      </c>
      <c r="H7" s="140">
        <v>-4.1406290776743626E-2</v>
      </c>
    </row>
    <row r="8" spans="1:8" x14ac:dyDescent="0.3">
      <c r="A8" s="132" t="s">
        <v>135</v>
      </c>
      <c r="B8" s="139">
        <v>12.182789000000014</v>
      </c>
      <c r="C8" s="139">
        <v>13.478896999999961</v>
      </c>
      <c r="D8" s="139">
        <v>12.023821511999984</v>
      </c>
      <c r="E8" s="139">
        <v>10.653440377999914</v>
      </c>
      <c r="F8" s="139">
        <v>12.186963110000022</v>
      </c>
      <c r="G8" s="140">
        <v>-9.6158313250702232E-2</v>
      </c>
      <c r="H8" s="140">
        <v>-3.4250616518094468E-4</v>
      </c>
    </row>
    <row r="9" spans="1:8" x14ac:dyDescent="0.3">
      <c r="A9" s="136" t="s">
        <v>136</v>
      </c>
      <c r="B9" s="137">
        <v>12.877281249999999</v>
      </c>
      <c r="C9" s="137">
        <v>10.572729999999993</v>
      </c>
      <c r="D9" s="137">
        <v>15.439067000000005</v>
      </c>
      <c r="E9" s="137">
        <v>10.606</v>
      </c>
      <c r="F9" s="137">
        <v>10.996</v>
      </c>
      <c r="G9" s="138">
        <v>0.21797125718712262</v>
      </c>
      <c r="H9" s="138">
        <v>0.1710877819206984</v>
      </c>
    </row>
    <row r="10" spans="1:8" x14ac:dyDescent="0.3">
      <c r="A10" s="141" t="s">
        <v>137</v>
      </c>
      <c r="B10" s="142">
        <v>130.17825575000001</v>
      </c>
      <c r="C10" s="142">
        <v>132.77434199999999</v>
      </c>
      <c r="D10" s="142">
        <v>131.54898299999996</v>
      </c>
      <c r="E10" s="142">
        <v>134.148</v>
      </c>
      <c r="F10" s="142">
        <v>134.953</v>
      </c>
      <c r="G10" s="143">
        <v>-1.9552619963275619E-2</v>
      </c>
      <c r="H10" s="143">
        <v>-3.538079368372693E-2</v>
      </c>
    </row>
    <row r="67" spans="1:3" x14ac:dyDescent="0.3">
      <c r="A67" s="144"/>
      <c r="B67" s="144"/>
      <c r="C67" s="144"/>
    </row>
  </sheetData>
  <pageMargins left="0.70866141732283472" right="0.70866141732283472" top="0.74803149606299213" bottom="0.74803149606299213" header="0.31496062992125984" footer="0.31496062992125984"/>
  <pageSetup paperSize="9" scale="97"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L32"/>
  <sheetViews>
    <sheetView showGridLines="0" zoomScale="85" zoomScaleNormal="85" workbookViewId="0">
      <pane xSplit="2" ySplit="2" topLeftCell="C3" activePane="bottomRight" state="frozen"/>
      <selection pane="topRight" activeCell="C1" sqref="C1"/>
      <selection pane="bottomLeft" activeCell="A3" sqref="A3"/>
      <selection pane="bottomRight" activeCell="D11" sqref="D11"/>
    </sheetView>
  </sheetViews>
  <sheetFormatPr baseColWidth="10" defaultRowHeight="17.25" x14ac:dyDescent="0.35"/>
  <cols>
    <col min="1" max="1" width="4.6640625" style="125" customWidth="1"/>
    <col min="2" max="2" width="57.77734375" customWidth="1"/>
    <col min="3" max="6" width="11.44140625" customWidth="1"/>
    <col min="7" max="7" width="13.44140625" customWidth="1"/>
    <col min="10" max="10" width="12.44140625" customWidth="1"/>
    <col min="11" max="11" width="16.44140625" customWidth="1"/>
    <col min="12" max="13" width="10.77734375" customWidth="1"/>
    <col min="14" max="15" width="8.33203125" customWidth="1"/>
  </cols>
  <sheetData>
    <row r="1" spans="1:12" ht="18" x14ac:dyDescent="0.35">
      <c r="B1" s="19" t="s">
        <v>4</v>
      </c>
      <c r="C1" s="19"/>
      <c r="D1" s="19"/>
      <c r="E1" s="19"/>
      <c r="F1" s="148" t="s">
        <v>9</v>
      </c>
      <c r="G1" s="148"/>
    </row>
    <row r="2" spans="1:12" ht="18" thickBot="1" x14ac:dyDescent="0.4">
      <c r="B2" s="20" t="s">
        <v>3</v>
      </c>
      <c r="C2" s="22">
        <v>45382</v>
      </c>
      <c r="D2" s="22">
        <v>45291</v>
      </c>
      <c r="E2" s="22">
        <v>45016</v>
      </c>
      <c r="F2" s="22" t="s">
        <v>112</v>
      </c>
      <c r="G2" s="22" t="s">
        <v>113</v>
      </c>
    </row>
    <row r="3" spans="1:12" x14ac:dyDescent="0.35">
      <c r="A3" s="81"/>
      <c r="B3" t="s">
        <v>144</v>
      </c>
      <c r="C3" s="13">
        <v>48987.687151639999</v>
      </c>
      <c r="D3" s="13">
        <v>49892.511863390006</v>
      </c>
      <c r="E3" s="13">
        <v>53513.242139477989</v>
      </c>
      <c r="F3" s="13">
        <v>-4525.5549878379898</v>
      </c>
      <c r="G3" s="71">
        <v>-8.4568880652801645E-2</v>
      </c>
    </row>
    <row r="4" spans="1:12" x14ac:dyDescent="0.35">
      <c r="A4" s="81"/>
      <c r="B4" s="12" t="s">
        <v>138</v>
      </c>
      <c r="C4" s="13">
        <v>0</v>
      </c>
      <c r="D4" s="13">
        <v>0</v>
      </c>
      <c r="E4" s="13">
        <v>0</v>
      </c>
      <c r="F4" s="13">
        <v>0</v>
      </c>
      <c r="G4" s="71">
        <v>0</v>
      </c>
    </row>
    <row r="5" spans="1:12" x14ac:dyDescent="0.35">
      <c r="A5" s="81"/>
      <c r="B5" s="98" t="s">
        <v>139</v>
      </c>
      <c r="C5" s="99">
        <v>48987.687151639999</v>
      </c>
      <c r="D5" s="99">
        <v>49892.511863390006</v>
      </c>
      <c r="E5" s="99">
        <v>53513.242139477989</v>
      </c>
      <c r="F5" s="99">
        <v>-4525.5549878379898</v>
      </c>
      <c r="G5" s="100">
        <v>-8.4568880652801645E-2</v>
      </c>
    </row>
    <row r="6" spans="1:12" x14ac:dyDescent="0.35">
      <c r="A6" s="81"/>
      <c r="B6" t="s">
        <v>140</v>
      </c>
      <c r="C6" s="13">
        <v>70713.415476099995</v>
      </c>
      <c r="D6" s="13">
        <v>71935.161035509984</v>
      </c>
      <c r="E6" s="13">
        <v>72540.260879719994</v>
      </c>
      <c r="F6" s="13">
        <v>-1826.8454036199983</v>
      </c>
      <c r="G6" s="71">
        <v>-2.5183882460101926E-2</v>
      </c>
      <c r="H6" s="13"/>
      <c r="J6" s="13"/>
      <c r="K6" s="13"/>
    </row>
    <row r="7" spans="1:12" x14ac:dyDescent="0.35">
      <c r="A7" s="81"/>
      <c r="B7" s="12" t="s">
        <v>141</v>
      </c>
      <c r="C7" s="13">
        <v>-4022.0512820000004</v>
      </c>
      <c r="D7" s="13">
        <v>-4197.62079894</v>
      </c>
      <c r="E7" s="13">
        <v>-4654.84530206</v>
      </c>
      <c r="F7" s="13">
        <v>632.79402005999964</v>
      </c>
      <c r="G7" s="71">
        <v>-0.13594308274433028</v>
      </c>
      <c r="H7" s="7"/>
      <c r="K7" s="7"/>
    </row>
    <row r="8" spans="1:12" x14ac:dyDescent="0.35">
      <c r="A8" s="81"/>
      <c r="B8" s="98" t="s">
        <v>142</v>
      </c>
      <c r="C8" s="99">
        <v>66691.364194099995</v>
      </c>
      <c r="D8" s="99">
        <v>67737.540236569985</v>
      </c>
      <c r="E8" s="99">
        <v>67885.415577659995</v>
      </c>
      <c r="F8" s="99">
        <v>-1194.0513835599995</v>
      </c>
      <c r="G8" s="100">
        <v>-1.7589218146481272E-2</v>
      </c>
      <c r="H8" s="13"/>
      <c r="J8" s="13"/>
      <c r="K8" s="13"/>
      <c r="L8" s="13"/>
    </row>
    <row r="9" spans="1:12" ht="6" customHeight="1" x14ac:dyDescent="0.35">
      <c r="A9" s="81"/>
      <c r="G9" s="71"/>
    </row>
    <row r="10" spans="1:12" x14ac:dyDescent="0.35">
      <c r="A10" s="81"/>
      <c r="B10" s="83" t="s">
        <v>143</v>
      </c>
      <c r="C10" s="85">
        <v>0.73454318626719306</v>
      </c>
      <c r="D10" s="85">
        <v>0.73655629786884635</v>
      </c>
      <c r="E10" s="85">
        <v>0.78828775936798334</v>
      </c>
      <c r="F10" s="85"/>
      <c r="G10" s="96">
        <f>+C10*100-E10*100</f>
        <v>-5.3744573100790376</v>
      </c>
    </row>
    <row r="11" spans="1:12" x14ac:dyDescent="0.35">
      <c r="A11" s="81"/>
    </row>
    <row r="12" spans="1:12" x14ac:dyDescent="0.35">
      <c r="A12" s="81"/>
    </row>
    <row r="13" spans="1:12" x14ac:dyDescent="0.35">
      <c r="A13" s="81"/>
      <c r="F13" s="148" t="s">
        <v>9</v>
      </c>
      <c r="G13" s="148"/>
    </row>
    <row r="14" spans="1:12" ht="18" thickBot="1" x14ac:dyDescent="0.4">
      <c r="A14" s="81"/>
      <c r="B14" s="1" t="s">
        <v>145</v>
      </c>
      <c r="C14" s="22">
        <v>45382</v>
      </c>
      <c r="D14" s="22">
        <v>45291</v>
      </c>
      <c r="E14" s="22">
        <v>45016</v>
      </c>
      <c r="F14" s="22" t="s">
        <v>112</v>
      </c>
      <c r="G14" s="22" t="s">
        <v>113</v>
      </c>
    </row>
    <row r="15" spans="1:12" x14ac:dyDescent="0.35">
      <c r="A15" s="81"/>
      <c r="B15" t="s">
        <v>146</v>
      </c>
      <c r="C15" s="13">
        <v>9243.7940110083346</v>
      </c>
      <c r="D15" s="13">
        <v>6580.2838800183335</v>
      </c>
      <c r="E15" s="13">
        <v>10844.4236162125</v>
      </c>
      <c r="F15" s="13">
        <v>-1600.6296052041653</v>
      </c>
      <c r="G15" s="71">
        <v>-0.14759932494809694</v>
      </c>
    </row>
    <row r="16" spans="1:12" x14ac:dyDescent="0.35">
      <c r="A16" s="81"/>
      <c r="B16" t="s">
        <v>147</v>
      </c>
      <c r="C16" s="13">
        <v>942.39556837667044</v>
      </c>
      <c r="D16" s="13">
        <v>1437.4430752902106</v>
      </c>
      <c r="E16" s="13">
        <v>818.54385363520998</v>
      </c>
      <c r="F16" s="13">
        <v>123.85171474146046</v>
      </c>
      <c r="G16" s="71">
        <v>0.15130736635725309</v>
      </c>
      <c r="J16" s="13"/>
    </row>
    <row r="17" spans="1:7" x14ac:dyDescent="0.35">
      <c r="A17" s="81"/>
      <c r="B17" t="s">
        <v>148</v>
      </c>
      <c r="C17" s="13">
        <v>28938.323120375506</v>
      </c>
      <c r="D17" s="13">
        <v>29165.030222159261</v>
      </c>
      <c r="E17" s="13">
        <v>28074.216153217647</v>
      </c>
      <c r="F17" s="13">
        <v>864.10696715785889</v>
      </c>
      <c r="G17" s="71">
        <v>3.0779379999139236E-2</v>
      </c>
    </row>
    <row r="18" spans="1:7" x14ac:dyDescent="0.35">
      <c r="A18" s="81"/>
      <c r="B18" s="98" t="s">
        <v>149</v>
      </c>
      <c r="C18" s="99">
        <v>39124.512699760511</v>
      </c>
      <c r="D18" s="99">
        <v>37182.757177467807</v>
      </c>
      <c r="E18" s="99">
        <v>39737.183623065357</v>
      </c>
      <c r="F18" s="99">
        <v>-612.67092330484593</v>
      </c>
      <c r="G18" s="100">
        <v>-1.5418076155483311E-2</v>
      </c>
    </row>
    <row r="19" spans="1:7" ht="5.25" customHeight="1" x14ac:dyDescent="0.35">
      <c r="A19" s="81"/>
      <c r="G19" s="71"/>
    </row>
    <row r="20" spans="1:7" x14ac:dyDescent="0.35">
      <c r="A20" s="81"/>
      <c r="B20" s="1" t="s">
        <v>150</v>
      </c>
      <c r="C20" s="1"/>
      <c r="D20" s="1"/>
      <c r="E20" s="1"/>
      <c r="G20" s="71"/>
    </row>
    <row r="21" spans="1:7" x14ac:dyDescent="0.35">
      <c r="A21" s="81"/>
      <c r="B21" t="s">
        <v>151</v>
      </c>
      <c r="C21" s="13">
        <v>0</v>
      </c>
      <c r="D21" s="13">
        <v>953.97141885000008</v>
      </c>
      <c r="E21" s="13">
        <v>5352.6567005900006</v>
      </c>
      <c r="F21" s="13">
        <v>-5352.6567005900006</v>
      </c>
      <c r="G21" s="71">
        <v>-1</v>
      </c>
    </row>
    <row r="22" spans="1:7" x14ac:dyDescent="0.35">
      <c r="A22" s="81"/>
      <c r="B22" t="s">
        <v>44</v>
      </c>
      <c r="C22" s="13">
        <v>9210.2791312933023</v>
      </c>
      <c r="D22" s="13">
        <v>6990.4843923599492</v>
      </c>
      <c r="E22" s="13">
        <v>10577.501187433929</v>
      </c>
      <c r="F22" s="13">
        <v>-1367.2220561406266</v>
      </c>
      <c r="G22" s="71">
        <v>-0.12925756583841241</v>
      </c>
    </row>
    <row r="23" spans="1:7" x14ac:dyDescent="0.35">
      <c r="A23" s="81"/>
      <c r="B23" s="98" t="s">
        <v>152</v>
      </c>
      <c r="C23" s="99">
        <v>9210.2791312933023</v>
      </c>
      <c r="D23" s="99">
        <v>7944.4558112099494</v>
      </c>
      <c r="E23" s="99">
        <v>15930.157888023929</v>
      </c>
      <c r="F23" s="99">
        <v>-6719.8787567306263</v>
      </c>
      <c r="G23" s="100">
        <v>-0.42183378243743197</v>
      </c>
    </row>
    <row r="24" spans="1:7" x14ac:dyDescent="0.35">
      <c r="A24" s="81"/>
      <c r="G24" s="71"/>
    </row>
    <row r="25" spans="1:7" x14ac:dyDescent="0.35">
      <c r="A25" s="81"/>
      <c r="B25" s="83" t="s">
        <v>153</v>
      </c>
      <c r="C25" s="84">
        <v>29914.233568467207</v>
      </c>
      <c r="D25" s="84">
        <v>29238.30136625786</v>
      </c>
      <c r="E25" s="84">
        <v>23807.025735041429</v>
      </c>
      <c r="F25" s="92">
        <v>6107.2078334257785</v>
      </c>
      <c r="G25" s="85">
        <v>0.25652964387049043</v>
      </c>
    </row>
    <row r="26" spans="1:7" x14ac:dyDescent="0.35">
      <c r="A26" s="81"/>
      <c r="B26" s="100" t="s">
        <v>154</v>
      </c>
      <c r="C26" s="100">
        <v>0.30809943705896781</v>
      </c>
      <c r="D26" s="100">
        <v>0.30095218342226177</v>
      </c>
      <c r="E26" s="100">
        <v>0.22644474061415459</v>
      </c>
      <c r="F26" s="121"/>
      <c r="G26" s="100"/>
    </row>
    <row r="27" spans="1:7" x14ac:dyDescent="0.35">
      <c r="A27" s="81"/>
      <c r="B27" s="15" t="s">
        <v>155</v>
      </c>
      <c r="C27" s="15"/>
      <c r="D27" s="15"/>
      <c r="E27" s="15"/>
      <c r="F27" s="15"/>
      <c r="G27" s="13"/>
    </row>
    <row r="28" spans="1:7" x14ac:dyDescent="0.35">
      <c r="A28" s="81"/>
      <c r="B28" s="15"/>
      <c r="C28" s="13"/>
      <c r="D28" s="13"/>
      <c r="E28" s="13"/>
      <c r="F28" s="13"/>
    </row>
    <row r="29" spans="1:7" x14ac:dyDescent="0.35">
      <c r="A29" s="81"/>
    </row>
    <row r="30" spans="1:7" ht="18" thickBot="1" x14ac:dyDescent="0.4">
      <c r="A30" s="81"/>
      <c r="B30" s="83" t="s">
        <v>156</v>
      </c>
      <c r="C30" s="22">
        <v>45382</v>
      </c>
      <c r="D30" s="22">
        <v>45291</v>
      </c>
      <c r="E30" s="22">
        <v>45016</v>
      </c>
      <c r="F30" s="23" t="s">
        <v>269</v>
      </c>
      <c r="G30" s="23" t="s">
        <v>9</v>
      </c>
    </row>
    <row r="31" spans="1:7" x14ac:dyDescent="0.35">
      <c r="A31" s="81"/>
      <c r="B31" t="s">
        <v>0</v>
      </c>
      <c r="C31" s="30">
        <v>2.94</v>
      </c>
      <c r="D31" s="30">
        <v>3.08</v>
      </c>
      <c r="E31" s="30">
        <v>2.98</v>
      </c>
      <c r="F31" s="37">
        <v>-14.000000000000012</v>
      </c>
      <c r="G31" s="37">
        <v>-4.0000000000000036</v>
      </c>
    </row>
    <row r="32" spans="1:7" x14ac:dyDescent="0.35">
      <c r="A32" s="81"/>
      <c r="B32" t="s">
        <v>1</v>
      </c>
      <c r="C32" s="30">
        <v>1.5669999999999999</v>
      </c>
      <c r="D32" s="30">
        <v>1.4850000000000001</v>
      </c>
      <c r="E32" s="30">
        <v>1.44</v>
      </c>
      <c r="F32" s="37">
        <v>8.1999999999999851</v>
      </c>
      <c r="G32" s="37">
        <v>12.7</v>
      </c>
    </row>
  </sheetData>
  <mergeCells count="2">
    <mergeCell ref="F13:G13"/>
    <mergeCell ref="F1:G1"/>
  </mergeCells>
  <pageMargins left="0.70866141732283472" right="0.70866141732283472" top="0.74803149606299213" bottom="0.74803149606299213" header="0.31496062992125984" footer="0.31496062992125984"/>
  <pageSetup paperSize="9" scale="94"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G45"/>
  <sheetViews>
    <sheetView showGridLines="0" zoomScale="85" zoomScaleNormal="85" workbookViewId="0">
      <pane xSplit="2" ySplit="3" topLeftCell="C4" activePane="bottomRight" state="frozen"/>
      <selection pane="topRight" activeCell="B1" sqref="B1"/>
      <selection pane="bottomLeft" activeCell="A4" sqref="A4"/>
      <selection pane="bottomRight" sqref="A1:A1048576"/>
    </sheetView>
  </sheetViews>
  <sheetFormatPr baseColWidth="10" defaultRowHeight="17.25" x14ac:dyDescent="0.35"/>
  <cols>
    <col min="1" max="1" width="4.6640625" customWidth="1"/>
    <col min="2" max="2" width="60.77734375" customWidth="1"/>
    <col min="3" max="5" width="11.77734375" customWidth="1"/>
    <col min="7" max="8" width="11.44140625" customWidth="1"/>
    <col min="9" max="13" width="8.77734375" bestFit="1" customWidth="1"/>
  </cols>
  <sheetData>
    <row r="1" spans="1:7" ht="18" x14ac:dyDescent="0.35">
      <c r="B1" s="19" t="s">
        <v>13</v>
      </c>
      <c r="C1" s="19"/>
      <c r="D1" s="19"/>
      <c r="E1" s="19"/>
    </row>
    <row r="2" spans="1:7" ht="18" x14ac:dyDescent="0.35">
      <c r="B2" s="82" t="s">
        <v>157</v>
      </c>
      <c r="C2" s="123"/>
      <c r="D2" s="19"/>
    </row>
    <row r="3" spans="1:7" ht="18" thickBot="1" x14ac:dyDescent="0.4">
      <c r="B3" s="20" t="s">
        <v>158</v>
      </c>
      <c r="C3" s="22">
        <v>45382</v>
      </c>
      <c r="D3" s="22">
        <v>45291</v>
      </c>
      <c r="E3" s="22">
        <v>45016</v>
      </c>
      <c r="F3" s="22" t="s">
        <v>269</v>
      </c>
      <c r="G3" s="22" t="s">
        <v>9</v>
      </c>
    </row>
    <row r="4" spans="1:7" x14ac:dyDescent="0.35">
      <c r="A4" s="74"/>
      <c r="B4" s="98" t="s">
        <v>159</v>
      </c>
      <c r="C4" s="99">
        <v>5648.8380970195667</v>
      </c>
      <c r="D4" s="99">
        <v>5617.2633481675875</v>
      </c>
      <c r="E4" s="99">
        <v>5709.0158673699998</v>
      </c>
      <c r="F4" s="99">
        <v>31.574748851979166</v>
      </c>
      <c r="G4" s="99">
        <v>-60.177770350433093</v>
      </c>
    </row>
    <row r="5" spans="1:7" x14ac:dyDescent="0.35">
      <c r="A5" s="74"/>
      <c r="B5" s="18" t="s">
        <v>160</v>
      </c>
      <c r="C5" s="13">
        <v>4201.4776040195666</v>
      </c>
      <c r="D5" s="13">
        <v>4469.9028551675874</v>
      </c>
      <c r="E5" s="13">
        <v>4546.6308923699999</v>
      </c>
      <c r="F5" s="13">
        <v>-268.42525114802083</v>
      </c>
      <c r="G5" s="13">
        <v>-345.15328835043329</v>
      </c>
    </row>
    <row r="6" spans="1:7" x14ac:dyDescent="0.35">
      <c r="A6" s="74"/>
      <c r="B6" s="4" t="s">
        <v>161</v>
      </c>
      <c r="C6" s="13">
        <v>1873.1310763699998</v>
      </c>
      <c r="D6" s="13">
        <v>1873.1310763699998</v>
      </c>
      <c r="E6" s="13">
        <v>1873.1308923700001</v>
      </c>
      <c r="F6" s="13">
        <v>0</v>
      </c>
      <c r="G6" s="13">
        <v>1.8399999976281833E-4</v>
      </c>
    </row>
    <row r="7" spans="1:7" x14ac:dyDescent="0.35">
      <c r="A7" s="74"/>
      <c r="B7" s="4" t="s">
        <v>162</v>
      </c>
      <c r="C7" s="13">
        <v>3964.1249005886939</v>
      </c>
      <c r="D7" s="13">
        <v>3837.7609036615941</v>
      </c>
      <c r="E7" s="13">
        <v>3874</v>
      </c>
      <c r="F7" s="13">
        <v>126.36399692709983</v>
      </c>
      <c r="G7" s="13">
        <v>90.12490058869389</v>
      </c>
    </row>
    <row r="8" spans="1:7" x14ac:dyDescent="0.35">
      <c r="A8" s="74"/>
      <c r="B8" s="4" t="s">
        <v>163</v>
      </c>
      <c r="C8" s="13">
        <v>52.885648341809549</v>
      </c>
      <c r="D8" s="13">
        <v>126.52518560933635</v>
      </c>
      <c r="E8" s="13">
        <v>14.5</v>
      </c>
      <c r="F8" s="13">
        <v>-73.639537267526805</v>
      </c>
      <c r="G8" s="13">
        <v>38.385648341809549</v>
      </c>
    </row>
    <row r="9" spans="1:7" x14ac:dyDescent="0.35">
      <c r="A9" s="74"/>
      <c r="B9" s="4" t="s">
        <v>164</v>
      </c>
      <c r="C9" s="13">
        <v>-1424.8866892088524</v>
      </c>
      <c r="D9" s="13">
        <v>-1343.8827008329076</v>
      </c>
      <c r="E9" s="13">
        <v>-1402</v>
      </c>
      <c r="F9" s="13">
        <v>-81.0039883759448</v>
      </c>
      <c r="G9" s="13">
        <v>-22.886689208852431</v>
      </c>
    </row>
    <row r="10" spans="1:7" x14ac:dyDescent="0.35">
      <c r="A10" s="74"/>
      <c r="B10" s="4" t="s">
        <v>165</v>
      </c>
      <c r="C10" s="13">
        <v>-263.77733207208342</v>
      </c>
      <c r="D10" s="13">
        <v>-23.631609640435272</v>
      </c>
      <c r="E10" s="13">
        <v>187</v>
      </c>
      <c r="F10" s="13">
        <v>-240.14572243164815</v>
      </c>
      <c r="G10" s="13">
        <v>-450.77733207208342</v>
      </c>
    </row>
    <row r="11" spans="1:7" x14ac:dyDescent="0.35">
      <c r="A11" s="74"/>
      <c r="B11" s="18" t="s">
        <v>166</v>
      </c>
      <c r="C11" s="13">
        <v>547.36049300000002</v>
      </c>
      <c r="D11" s="13">
        <v>547.36049300000002</v>
      </c>
      <c r="E11" s="13">
        <v>547.38497499999994</v>
      </c>
      <c r="F11" s="13">
        <v>0</v>
      </c>
      <c r="G11" s="13">
        <v>-2.4481999999920845E-2</v>
      </c>
    </row>
    <row r="12" spans="1:7" x14ac:dyDescent="0.35">
      <c r="A12" s="74"/>
      <c r="B12" s="18" t="s">
        <v>167</v>
      </c>
      <c r="C12" s="13">
        <v>900</v>
      </c>
      <c r="D12" s="13">
        <v>600</v>
      </c>
      <c r="E12" s="13">
        <v>615</v>
      </c>
      <c r="F12" s="13">
        <v>300</v>
      </c>
      <c r="G12" s="13">
        <v>285</v>
      </c>
    </row>
    <row r="13" spans="1:7" x14ac:dyDescent="0.35">
      <c r="A13" s="74"/>
      <c r="B13" s="98" t="s">
        <v>168</v>
      </c>
      <c r="C13" s="99">
        <v>28886.350276189478</v>
      </c>
      <c r="D13" s="99">
        <v>29840.72820088072</v>
      </c>
      <c r="E13" s="99">
        <v>32960</v>
      </c>
      <c r="F13" s="99">
        <v>-954.37792469124179</v>
      </c>
      <c r="G13" s="99">
        <v>-4073.6497238105221</v>
      </c>
    </row>
    <row r="14" spans="1:7" x14ac:dyDescent="0.35">
      <c r="A14" s="74"/>
      <c r="B14" s="83" t="s">
        <v>169</v>
      </c>
      <c r="C14" s="86">
        <v>0.14544854451490788</v>
      </c>
      <c r="D14" s="86">
        <v>0.14979201663837621</v>
      </c>
      <c r="E14" s="86">
        <v>0.13794389843355581</v>
      </c>
      <c r="F14" s="87">
        <v>-0.43434721234683338</v>
      </c>
      <c r="G14" s="87">
        <v>0.75046460813520677</v>
      </c>
    </row>
    <row r="15" spans="1:7" x14ac:dyDescent="0.35">
      <c r="A15" s="74"/>
      <c r="B15" t="s">
        <v>166</v>
      </c>
      <c r="C15" s="43">
        <v>1.8948759111710275E-2</v>
      </c>
      <c r="D15" s="43">
        <v>1.8342732433179871E-2</v>
      </c>
      <c r="E15" s="43">
        <v>1.6607553853155339E-2</v>
      </c>
      <c r="F15" s="80">
        <v>6.0602667853040457E-2</v>
      </c>
      <c r="G15" s="80">
        <v>0.2341205258554937</v>
      </c>
    </row>
    <row r="16" spans="1:7" x14ac:dyDescent="0.35">
      <c r="A16" s="74"/>
      <c r="B16" t="s">
        <v>167</v>
      </c>
      <c r="C16" s="43">
        <v>3.1156584040381678E-2</v>
      </c>
      <c r="D16" s="43">
        <v>2.0106747930578036E-2</v>
      </c>
      <c r="E16" s="43">
        <v>1.865898058252427E-2</v>
      </c>
      <c r="F16" s="80">
        <v>1.1049836109803641</v>
      </c>
      <c r="G16" s="80">
        <v>1.2497603457857407</v>
      </c>
    </row>
    <row r="17" spans="1:7" ht="18" thickBot="1" x14ac:dyDescent="0.4">
      <c r="A17" s="74"/>
      <c r="B17" s="83" t="s">
        <v>170</v>
      </c>
      <c r="C17" s="86">
        <v>0.19555388766699983</v>
      </c>
      <c r="D17" s="86">
        <v>0.18824149700213413</v>
      </c>
      <c r="E17" s="86">
        <v>0.17321043286923543</v>
      </c>
      <c r="F17" s="87">
        <v>0.73123906648656922</v>
      </c>
      <c r="G17" s="87">
        <v>2.2343454797764393</v>
      </c>
    </row>
    <row r="18" spans="1:7" ht="18" customHeight="1" thickBot="1" x14ac:dyDescent="0.4">
      <c r="A18" s="74"/>
      <c r="B18" s="46" t="s">
        <v>171</v>
      </c>
      <c r="C18" s="46"/>
      <c r="D18" s="46"/>
      <c r="E18" s="32"/>
      <c r="F18" s="32"/>
      <c r="G18" s="32"/>
    </row>
    <row r="19" spans="1:7" ht="50.1" customHeight="1" x14ac:dyDescent="0.35">
      <c r="A19" s="74"/>
      <c r="B19" s="151"/>
      <c r="C19" s="151"/>
      <c r="D19" s="151"/>
      <c r="E19" s="151"/>
      <c r="F19" s="59"/>
    </row>
    <row r="20" spans="1:7" ht="8.1" customHeight="1" x14ac:dyDescent="0.35">
      <c r="A20" s="74"/>
    </row>
    <row r="21" spans="1:7" x14ac:dyDescent="0.35">
      <c r="A21" s="74"/>
      <c r="B21" s="122" t="s">
        <v>172</v>
      </c>
      <c r="C21" s="124"/>
    </row>
    <row r="22" spans="1:7" ht="18" thickBot="1" x14ac:dyDescent="0.4">
      <c r="A22" s="74"/>
      <c r="B22" s="20" t="s">
        <v>158</v>
      </c>
      <c r="C22" s="22">
        <v>45382</v>
      </c>
      <c r="D22" s="22">
        <v>45291</v>
      </c>
      <c r="E22" s="22">
        <v>45016</v>
      </c>
      <c r="F22" s="22" t="s">
        <v>269</v>
      </c>
      <c r="G22" s="22" t="s">
        <v>9</v>
      </c>
    </row>
    <row r="23" spans="1:7" x14ac:dyDescent="0.35">
      <c r="A23" s="74"/>
      <c r="B23" s="98" t="s">
        <v>173</v>
      </c>
      <c r="C23" s="99">
        <v>5635.283722641143</v>
      </c>
      <c r="D23" s="99">
        <v>5530.6688612857852</v>
      </c>
      <c r="E23" s="99">
        <v>5594.3474470728443</v>
      </c>
      <c r="F23" s="99">
        <v>104.61486135535779</v>
      </c>
      <c r="G23" s="99">
        <v>40.936275568298697</v>
      </c>
    </row>
    <row r="24" spans="1:7" x14ac:dyDescent="0.35">
      <c r="A24" s="74"/>
      <c r="B24" s="18" t="s">
        <v>160</v>
      </c>
      <c r="C24" s="13">
        <v>4187.9232296411428</v>
      </c>
      <c r="D24" s="13">
        <v>4383.308368285785</v>
      </c>
      <c r="E24" s="13">
        <v>4430.9624720728443</v>
      </c>
      <c r="F24" s="13">
        <v>-195.38513864464221</v>
      </c>
      <c r="G24" s="13">
        <v>-243.0392424317015</v>
      </c>
    </row>
    <row r="25" spans="1:7" x14ac:dyDescent="0.35">
      <c r="A25" s="74"/>
      <c r="B25" s="4" t="s">
        <v>161</v>
      </c>
      <c r="C25" s="13">
        <v>1873.1310763699998</v>
      </c>
      <c r="D25" s="13">
        <v>1873.1310763699998</v>
      </c>
      <c r="E25" s="13">
        <v>1873</v>
      </c>
      <c r="F25" s="13">
        <v>0</v>
      </c>
      <c r="G25" s="13">
        <v>0.13107636999984607</v>
      </c>
    </row>
    <row r="26" spans="1:7" x14ac:dyDescent="0.35">
      <c r="A26" s="74"/>
      <c r="B26" s="4" t="s">
        <v>162</v>
      </c>
      <c r="C26" s="13">
        <v>3964.1249005886939</v>
      </c>
      <c r="D26" s="13">
        <v>3837.7609036615941</v>
      </c>
      <c r="E26" s="13">
        <v>3874</v>
      </c>
      <c r="F26" s="13">
        <v>126.36399692709983</v>
      </c>
      <c r="G26" s="13">
        <v>90.12490058869389</v>
      </c>
    </row>
    <row r="27" spans="1:7" x14ac:dyDescent="0.35">
      <c r="A27" s="74"/>
      <c r="B27" s="4" t="s">
        <v>163</v>
      </c>
      <c r="C27" s="13">
        <v>52.885648341809549</v>
      </c>
      <c r="D27" s="13">
        <v>126.52518560933635</v>
      </c>
      <c r="E27" s="13">
        <v>14.5</v>
      </c>
      <c r="F27" s="13">
        <v>-73.639537267526805</v>
      </c>
      <c r="G27" s="13">
        <v>38.385648341809549</v>
      </c>
    </row>
    <row r="28" spans="1:7" x14ac:dyDescent="0.35">
      <c r="A28" s="74"/>
      <c r="B28" s="4" t="s">
        <v>164</v>
      </c>
      <c r="C28" s="13">
        <v>-1424.8866892088524</v>
      </c>
      <c r="D28" s="13">
        <v>-1399.7448763388575</v>
      </c>
      <c r="E28" s="13">
        <v>-1458</v>
      </c>
      <c r="F28" s="13">
        <v>-25.141812869994965</v>
      </c>
      <c r="G28" s="13">
        <v>33.113310791147569</v>
      </c>
    </row>
    <row r="29" spans="1:7" x14ac:dyDescent="0.35">
      <c r="A29" s="74"/>
      <c r="B29" s="4" t="s">
        <v>52</v>
      </c>
      <c r="C29" s="13">
        <v>-277.33170645050723</v>
      </c>
      <c r="D29" s="13">
        <v>-54.363921016288714</v>
      </c>
      <c r="E29" s="13">
        <v>127.46247207284406</v>
      </c>
      <c r="F29" s="13">
        <v>-222.96778543421851</v>
      </c>
      <c r="G29" s="13">
        <v>-404.79417852335132</v>
      </c>
    </row>
    <row r="30" spans="1:7" x14ac:dyDescent="0.35">
      <c r="A30" s="74"/>
      <c r="B30" s="18" t="s">
        <v>166</v>
      </c>
      <c r="C30" s="13">
        <v>547.36049300000002</v>
      </c>
      <c r="D30" s="13">
        <v>547.36049300000002</v>
      </c>
      <c r="E30" s="13">
        <v>547.38497499999994</v>
      </c>
      <c r="F30" s="13">
        <v>0</v>
      </c>
      <c r="G30" s="13">
        <v>-2.4481999999920845E-2</v>
      </c>
    </row>
    <row r="31" spans="1:7" x14ac:dyDescent="0.35">
      <c r="A31" s="74"/>
      <c r="B31" s="18" t="s">
        <v>167</v>
      </c>
      <c r="C31" s="13">
        <v>900</v>
      </c>
      <c r="D31" s="13">
        <v>600</v>
      </c>
      <c r="E31" s="13">
        <v>616</v>
      </c>
      <c r="F31" s="13">
        <v>300</v>
      </c>
      <c r="G31" s="13">
        <v>284</v>
      </c>
    </row>
    <row r="32" spans="1:7" x14ac:dyDescent="0.35">
      <c r="A32" s="74"/>
      <c r="B32" s="98" t="s">
        <v>168</v>
      </c>
      <c r="C32" s="99">
        <v>28877.021712292142</v>
      </c>
      <c r="D32" s="99">
        <v>29799.811469292508</v>
      </c>
      <c r="E32" s="99">
        <v>32886</v>
      </c>
      <c r="F32" s="99">
        <v>-922.78975700036608</v>
      </c>
      <c r="G32" s="99">
        <v>-4008.9782877078578</v>
      </c>
    </row>
    <row r="33" spans="1:7" x14ac:dyDescent="0.35">
      <c r="A33" s="74"/>
      <c r="B33" s="83" t="s">
        <v>169</v>
      </c>
      <c r="C33" s="86">
        <v>0.1450261481729766</v>
      </c>
      <c r="D33" s="86">
        <v>0.14709181542314809</v>
      </c>
      <c r="E33" s="86">
        <v>0.13473704531024888</v>
      </c>
      <c r="F33" s="87">
        <v>-0.20656672501714879</v>
      </c>
      <c r="G33" s="87">
        <v>1.0289102862727717</v>
      </c>
    </row>
    <row r="34" spans="1:7" x14ac:dyDescent="0.35">
      <c r="A34" s="74"/>
      <c r="B34" t="s">
        <v>166</v>
      </c>
      <c r="C34" s="43">
        <v>1.8954880404685362E-2</v>
      </c>
      <c r="D34" s="43">
        <v>1.8367917983777605E-2</v>
      </c>
      <c r="E34" s="43">
        <v>1.6644924131849419E-2</v>
      </c>
      <c r="F34" s="80">
        <v>5.8696242090775647E-2</v>
      </c>
      <c r="G34" s="80">
        <v>0.23099562728359432</v>
      </c>
    </row>
    <row r="35" spans="1:7" x14ac:dyDescent="0.35">
      <c r="A35" s="74"/>
      <c r="B35" t="s">
        <v>167</v>
      </c>
      <c r="C35" s="43">
        <v>3.1166649004419147E-2</v>
      </c>
      <c r="D35" s="43">
        <v>2.013435556860068E-2</v>
      </c>
      <c r="E35" s="43">
        <v>1.8731375053214133E-2</v>
      </c>
      <c r="F35" s="80">
        <v>1.1032293435818468</v>
      </c>
      <c r="G35" s="80">
        <v>1.2435273951205015</v>
      </c>
    </row>
    <row r="36" spans="1:7" x14ac:dyDescent="0.35">
      <c r="A36" s="74"/>
      <c r="B36" s="83" t="s">
        <v>170</v>
      </c>
      <c r="C36" s="95">
        <v>0.1951476775820811</v>
      </c>
      <c r="D36" s="95">
        <v>0.18559408897552637</v>
      </c>
      <c r="E36" s="95">
        <v>0.17011334449531243</v>
      </c>
      <c r="F36" s="87">
        <v>0.95535886065547249</v>
      </c>
      <c r="G36" s="87">
        <v>2.5034333086768665</v>
      </c>
    </row>
    <row r="37" spans="1:7" x14ac:dyDescent="0.35">
      <c r="A37" s="74"/>
      <c r="B37" s="152"/>
      <c r="C37" s="152"/>
      <c r="D37" s="152"/>
      <c r="E37" s="152"/>
    </row>
    <row r="38" spans="1:7" x14ac:dyDescent="0.35">
      <c r="A38" s="74"/>
    </row>
    <row r="39" spans="1:7" ht="18" thickBot="1" x14ac:dyDescent="0.4">
      <c r="A39" s="74"/>
      <c r="C39" s="22">
        <v>45382</v>
      </c>
      <c r="D39" s="22">
        <v>45291</v>
      </c>
      <c r="E39" s="22">
        <v>45016</v>
      </c>
    </row>
    <row r="40" spans="1:7" x14ac:dyDescent="0.35">
      <c r="A40" s="74"/>
      <c r="C40" s="31" t="s">
        <v>188</v>
      </c>
      <c r="D40" s="31" t="s">
        <v>188</v>
      </c>
      <c r="E40" s="31" t="s">
        <v>188</v>
      </c>
    </row>
    <row r="41" spans="1:7" x14ac:dyDescent="0.35">
      <c r="A41" s="74"/>
      <c r="B41" t="s">
        <v>186</v>
      </c>
      <c r="C41" s="58">
        <v>0.14544854451490788</v>
      </c>
      <c r="D41" s="58">
        <v>0.14979201663837621</v>
      </c>
      <c r="E41" s="58">
        <v>0.13794389843355581</v>
      </c>
    </row>
    <row r="42" spans="1:7" x14ac:dyDescent="0.35">
      <c r="A42" s="74"/>
      <c r="B42" t="s">
        <v>187</v>
      </c>
      <c r="C42" s="58">
        <v>0.19555388766699983</v>
      </c>
      <c r="D42" s="58">
        <v>0.18824149700213413</v>
      </c>
      <c r="E42" s="58">
        <v>0.17321043286923543</v>
      </c>
    </row>
    <row r="43" spans="1:7" ht="18" thickBot="1" x14ac:dyDescent="0.4">
      <c r="A43" s="74"/>
      <c r="B43" t="s">
        <v>185</v>
      </c>
      <c r="C43" s="64">
        <v>0.1275</v>
      </c>
      <c r="D43" s="64">
        <v>0.1275</v>
      </c>
      <c r="E43" s="64">
        <v>0.1275</v>
      </c>
    </row>
    <row r="44" spans="1:7" x14ac:dyDescent="0.35">
      <c r="A44" s="74"/>
      <c r="B44" s="93" t="s">
        <v>184</v>
      </c>
      <c r="C44" s="94">
        <v>6.8053887666999824</v>
      </c>
      <c r="D44" s="94">
        <v>6.0741497002134128</v>
      </c>
      <c r="E44" s="94">
        <v>4.5710432869235431</v>
      </c>
    </row>
    <row r="45" spans="1:7" x14ac:dyDescent="0.35">
      <c r="B45" s="47"/>
      <c r="C45" s="47"/>
      <c r="D45" s="47"/>
      <c r="E45" s="47"/>
    </row>
  </sheetData>
  <mergeCells count="2">
    <mergeCell ref="B19:E19"/>
    <mergeCell ref="B37:E37"/>
  </mergeCells>
  <pageMargins left="0.70866141732283472" right="0.70866141732283472" top="0.74803149606299213" bottom="0.74803149606299213" header="0.31496062992125984" footer="0.31496062992125984"/>
  <pageSetup paperSize="9" scale="86"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47"/>
  <sheetViews>
    <sheetView showGridLines="0" zoomScale="85" zoomScaleNormal="85" workbookViewId="0">
      <pane xSplit="2" ySplit="3" topLeftCell="C4" activePane="bottomRight" state="frozen"/>
      <selection pane="topRight" activeCell="B1" sqref="B1"/>
      <selection pane="bottomLeft" activeCell="A4" sqref="A4"/>
      <selection pane="bottomRight"/>
    </sheetView>
  </sheetViews>
  <sheetFormatPr baseColWidth="10" defaultRowHeight="17.25" x14ac:dyDescent="0.35"/>
  <cols>
    <col min="1" max="1" width="3.6640625" style="72" customWidth="1"/>
    <col min="2" max="2" width="60.77734375" customWidth="1"/>
    <col min="3" max="5" width="10.77734375" customWidth="1"/>
    <col min="6" max="6" width="13" customWidth="1"/>
    <col min="7" max="7" width="10.77734375" customWidth="1"/>
    <col min="8" max="8" width="11.44140625" customWidth="1"/>
    <col min="9" max="12" width="8.77734375" bestFit="1" customWidth="1"/>
  </cols>
  <sheetData>
    <row r="1" spans="2:7" ht="18" x14ac:dyDescent="0.35">
      <c r="B1" s="19" t="s">
        <v>5</v>
      </c>
      <c r="C1" s="19"/>
      <c r="D1" s="19"/>
      <c r="E1" s="19"/>
      <c r="F1" s="19"/>
    </row>
    <row r="2" spans="2:7" x14ac:dyDescent="0.35">
      <c r="B2" s="20" t="s">
        <v>6</v>
      </c>
      <c r="C2" s="65">
        <v>45382</v>
      </c>
      <c r="D2" s="65">
        <v>45291</v>
      </c>
      <c r="E2" s="65">
        <v>45016</v>
      </c>
      <c r="F2" s="65" t="s">
        <v>269</v>
      </c>
      <c r="G2" s="65" t="s">
        <v>9</v>
      </c>
    </row>
    <row r="3" spans="2:7" x14ac:dyDescent="0.35">
      <c r="B3" s="82" t="s">
        <v>7</v>
      </c>
      <c r="C3" s="82"/>
      <c r="D3" s="82"/>
      <c r="E3" s="82"/>
      <c r="F3" s="82"/>
      <c r="G3" s="82"/>
    </row>
    <row r="4" spans="2:7" x14ac:dyDescent="0.35">
      <c r="B4" t="s">
        <v>224</v>
      </c>
      <c r="C4" s="13">
        <v>97092.788784295495</v>
      </c>
      <c r="D4" s="13">
        <v>97152.647414852792</v>
      </c>
      <c r="E4" s="13">
        <v>105133.931</v>
      </c>
      <c r="F4" s="24">
        <v>-6.1612969023575883E-4</v>
      </c>
      <c r="G4" s="24">
        <v>-7.6484747970705119E-2</v>
      </c>
    </row>
    <row r="5" spans="2:7" ht="18.75" x14ac:dyDescent="0.35">
      <c r="B5" t="s">
        <v>225</v>
      </c>
      <c r="C5" s="13">
        <v>48987.687151639999</v>
      </c>
      <c r="D5" s="13">
        <v>49892.511863390006</v>
      </c>
      <c r="E5" s="13">
        <v>53513.242139477989</v>
      </c>
      <c r="F5" s="24">
        <v>-1.8135481216650203E-2</v>
      </c>
      <c r="G5" s="24">
        <v>-8.4568880652801645E-2</v>
      </c>
    </row>
    <row r="6" spans="2:7" x14ac:dyDescent="0.35">
      <c r="B6" s="17" t="s">
        <v>226</v>
      </c>
      <c r="C6" s="13">
        <v>47527.906481519996</v>
      </c>
      <c r="D6" s="13">
        <v>48324.562855120006</v>
      </c>
      <c r="E6" s="13">
        <v>51605.72569754799</v>
      </c>
      <c r="F6" s="24">
        <v>-1.6485537096081641E-2</v>
      </c>
      <c r="G6" s="24">
        <v>-7.9018736020250349E-2</v>
      </c>
    </row>
    <row r="7" spans="2:7" ht="18.75" x14ac:dyDescent="0.35">
      <c r="B7" s="21" t="s">
        <v>227</v>
      </c>
      <c r="C7" s="13">
        <v>88114.160599179988</v>
      </c>
      <c r="D7" s="13">
        <v>88824.730661879992</v>
      </c>
      <c r="E7" s="13">
        <v>88736.720894690006</v>
      </c>
      <c r="F7" s="24">
        <v>-7.9996872200475168E-3</v>
      </c>
      <c r="G7" s="24">
        <v>-7.0158136252167101E-3</v>
      </c>
    </row>
    <row r="8" spans="2:7" x14ac:dyDescent="0.35">
      <c r="B8" s="21" t="s">
        <v>8</v>
      </c>
      <c r="C8" s="13">
        <v>21423.602687399998</v>
      </c>
      <c r="D8" s="13">
        <v>21087.046685360001</v>
      </c>
      <c r="E8" s="13">
        <v>20851.165795590001</v>
      </c>
      <c r="F8" s="24">
        <v>1.5960319482464853E-2</v>
      </c>
      <c r="G8" s="24">
        <v>2.745347178290947E-2</v>
      </c>
    </row>
    <row r="9" spans="2:7" x14ac:dyDescent="0.35">
      <c r="B9" t="s">
        <v>228</v>
      </c>
      <c r="C9" s="13">
        <v>6620.2066176434801</v>
      </c>
      <c r="D9" s="13">
        <v>6522.8169423926802</v>
      </c>
      <c r="E9" s="13">
        <v>6329.6809999999996</v>
      </c>
      <c r="F9" s="24">
        <v>1.4930616037658677E-2</v>
      </c>
      <c r="G9" s="24">
        <v>4.58989351348797E-2</v>
      </c>
    </row>
    <row r="10" spans="2:7" x14ac:dyDescent="0.35">
      <c r="B10" t="s">
        <v>229</v>
      </c>
      <c r="C10" s="13">
        <v>6556.9283957747102</v>
      </c>
      <c r="D10" s="13">
        <v>6646.0562383569004</v>
      </c>
      <c r="E10" s="13">
        <v>6325.0739999999996</v>
      </c>
      <c r="F10" s="24">
        <v>-1.3410636230822082E-2</v>
      </c>
      <c r="G10" s="24">
        <v>3.6656392601052669E-2</v>
      </c>
    </row>
    <row r="11" spans="2:7" x14ac:dyDescent="0.35">
      <c r="B11" s="34" t="s">
        <v>223</v>
      </c>
      <c r="C11" s="34"/>
      <c r="D11" s="34"/>
      <c r="E11" s="13"/>
      <c r="F11" s="24"/>
      <c r="G11" s="24"/>
    </row>
    <row r="12" spans="2:7" x14ac:dyDescent="0.35">
      <c r="B12" s="82" t="s">
        <v>10</v>
      </c>
      <c r="C12" s="82"/>
      <c r="D12" s="82"/>
      <c r="E12" s="82"/>
      <c r="F12" s="82"/>
      <c r="G12" s="82"/>
    </row>
    <row r="13" spans="2:7" x14ac:dyDescent="0.35">
      <c r="B13" t="s">
        <v>250</v>
      </c>
      <c r="C13" s="13">
        <v>390.32136581857202</v>
      </c>
      <c r="D13" s="13">
        <v>1353.229405796</v>
      </c>
      <c r="E13" s="13">
        <v>295.08479162999998</v>
      </c>
      <c r="F13" s="13"/>
      <c r="G13" s="24">
        <v>0.32274307890454407</v>
      </c>
    </row>
    <row r="14" spans="2:7" x14ac:dyDescent="0.35">
      <c r="B14" t="s">
        <v>255</v>
      </c>
      <c r="C14" s="13">
        <v>461.9439816343147</v>
      </c>
      <c r="D14" s="13">
        <v>1775.5474782438382</v>
      </c>
      <c r="E14" s="13">
        <v>372.91199999999998</v>
      </c>
      <c r="F14" s="13"/>
      <c r="G14" s="24">
        <v>0.2387479663682443</v>
      </c>
    </row>
    <row r="15" spans="2:7" x14ac:dyDescent="0.35">
      <c r="B15" t="s">
        <v>256</v>
      </c>
      <c r="C15" s="13">
        <v>237.36215411532828</v>
      </c>
      <c r="D15" s="13">
        <v>916.99396426798103</v>
      </c>
      <c r="E15" s="13">
        <v>160.47999999999996</v>
      </c>
      <c r="F15" s="13"/>
      <c r="G15" s="24">
        <v>0.47907623451725034</v>
      </c>
    </row>
    <row r="16" spans="2:7" x14ac:dyDescent="0.35">
      <c r="B16" t="s">
        <v>257</v>
      </c>
      <c r="C16" s="13">
        <v>110.80055508639001</v>
      </c>
      <c r="D16" s="13">
        <v>266.53161002059397</v>
      </c>
      <c r="E16" s="13">
        <v>34.191000000000003</v>
      </c>
      <c r="F16" s="13"/>
      <c r="G16" s="24">
        <v>2.2406351111810126</v>
      </c>
    </row>
    <row r="17" spans="2:7" ht="18.75" x14ac:dyDescent="0.35">
      <c r="B17" s="21" t="s">
        <v>230</v>
      </c>
      <c r="C17" s="67">
        <v>0.48616680040821586</v>
      </c>
      <c r="D17" s="67">
        <v>0.48354297730468859</v>
      </c>
      <c r="E17" s="67">
        <v>0.56965718453683445</v>
      </c>
      <c r="F17" s="33">
        <v>0.26238231035272674</v>
      </c>
      <c r="G17" s="33">
        <v>-8.3490384128618587</v>
      </c>
    </row>
    <row r="18" spans="2:7" ht="18.75" x14ac:dyDescent="0.35">
      <c r="B18" s="21" t="s">
        <v>231</v>
      </c>
      <c r="C18" s="67">
        <v>5.3767273830027634E-2</v>
      </c>
      <c r="D18" s="67">
        <v>4.1478790762602601E-2</v>
      </c>
      <c r="E18" s="67">
        <v>4.0017463199184845E-2</v>
      </c>
      <c r="F18" s="33">
        <v>1.2288483067425033</v>
      </c>
      <c r="G18" s="33">
        <v>1.3749810630842789</v>
      </c>
    </row>
    <row r="19" spans="2:7" ht="15" customHeight="1" x14ac:dyDescent="0.35">
      <c r="B19" s="34" t="s">
        <v>254</v>
      </c>
      <c r="C19" s="62"/>
      <c r="D19" s="62"/>
      <c r="E19" s="62"/>
      <c r="F19" s="62"/>
      <c r="G19" s="62"/>
    </row>
    <row r="20" spans="2:7" x14ac:dyDescent="0.35">
      <c r="B20" s="82" t="s">
        <v>11</v>
      </c>
      <c r="C20" s="82"/>
      <c r="D20" s="82"/>
      <c r="E20" s="82"/>
      <c r="F20" s="82"/>
      <c r="G20" s="82"/>
    </row>
    <row r="21" spans="2:7" x14ac:dyDescent="0.35">
      <c r="B21" t="s">
        <v>232</v>
      </c>
      <c r="C21" s="13">
        <v>1459.78067012</v>
      </c>
      <c r="D21" s="13">
        <v>1567.9490082700001</v>
      </c>
      <c r="E21" s="13">
        <v>1907.5164419299999</v>
      </c>
      <c r="F21" s="24">
        <v>-6.8987153012933719E-2</v>
      </c>
      <c r="G21" s="24">
        <v>-0.23472184143114741</v>
      </c>
    </row>
    <row r="22" spans="2:7" ht="18.75" x14ac:dyDescent="0.35">
      <c r="B22" t="s">
        <v>233</v>
      </c>
      <c r="C22" s="13">
        <v>1202.13526626</v>
      </c>
      <c r="D22" s="13">
        <v>1253.4947420300018</v>
      </c>
      <c r="E22" s="13">
        <v>1790.4084386699935</v>
      </c>
      <c r="F22" s="24">
        <v>-4.0973028484209285E-2</v>
      </c>
      <c r="G22" s="24">
        <v>-0.3285692581112904</v>
      </c>
    </row>
    <row r="23" spans="2:7" x14ac:dyDescent="0.35">
      <c r="B23" t="s">
        <v>234</v>
      </c>
      <c r="C23" s="13">
        <v>2661.9159363799999</v>
      </c>
      <c r="D23" s="13">
        <v>2821.4437503000017</v>
      </c>
      <c r="E23" s="13">
        <v>3697.9248805999932</v>
      </c>
      <c r="F23" s="24">
        <v>-5.6541199484497727E-2</v>
      </c>
      <c r="G23" s="24">
        <v>-0.28015954289798861</v>
      </c>
    </row>
    <row r="24" spans="2:7" x14ac:dyDescent="0.35">
      <c r="B24" t="s">
        <v>235</v>
      </c>
      <c r="C24" s="61">
        <v>2.9798930200588776E-2</v>
      </c>
      <c r="D24" s="61">
        <v>3.142653976939825E-2</v>
      </c>
      <c r="E24" s="61">
        <v>3.5645690032351449E-2</v>
      </c>
      <c r="F24" s="33">
        <v>-0.16276095688094738</v>
      </c>
      <c r="G24" s="33">
        <v>-0.58467598317626723</v>
      </c>
    </row>
    <row r="25" spans="2:7" x14ac:dyDescent="0.35">
      <c r="B25" t="s">
        <v>236</v>
      </c>
      <c r="C25" s="60">
        <v>0.66143126800043761</v>
      </c>
      <c r="D25" s="60">
        <v>0.63652523743816669</v>
      </c>
      <c r="E25" s="60">
        <v>0.6642203619529885</v>
      </c>
      <c r="F25" s="33">
        <v>2.490603056227092</v>
      </c>
      <c r="G25" s="33">
        <v>-0.27890939525508918</v>
      </c>
    </row>
    <row r="26" spans="2:7" x14ac:dyDescent="0.35">
      <c r="B26" t="s">
        <v>237</v>
      </c>
      <c r="C26" s="61">
        <v>0.73911687179288788</v>
      </c>
      <c r="D26" s="61">
        <v>0.7388279537736071</v>
      </c>
      <c r="E26" s="61">
        <v>0.64189302542258131</v>
      </c>
      <c r="F26" s="33">
        <v>2.8891801928077054E-2</v>
      </c>
      <c r="G26" s="33">
        <v>9.7223846370306575</v>
      </c>
    </row>
    <row r="27" spans="2:7" x14ac:dyDescent="0.35">
      <c r="B27" t="s">
        <v>238</v>
      </c>
      <c r="C27" s="61">
        <v>0.69651449610816185</v>
      </c>
      <c r="D27" s="61">
        <v>0.68197569768860633</v>
      </c>
      <c r="E27" s="61">
        <v>0.65341023112886554</v>
      </c>
      <c r="F27" s="33">
        <v>1.4538798419555521</v>
      </c>
      <c r="G27" s="33">
        <v>4.3104264979296314</v>
      </c>
    </row>
    <row r="28" spans="2:7" x14ac:dyDescent="0.35">
      <c r="B28" t="s">
        <v>239</v>
      </c>
      <c r="C28" s="68">
        <v>2.4904319165416182E-3</v>
      </c>
      <c r="D28" s="68">
        <v>2.7145504778519599E-3</v>
      </c>
      <c r="E28" s="68">
        <v>2.6280597918818581E-3</v>
      </c>
      <c r="F28" s="33">
        <v>-2.2411856131034167E-2</v>
      </c>
      <c r="G28" s="33">
        <v>-1.3762787534023994E-2</v>
      </c>
    </row>
    <row r="29" spans="2:7" x14ac:dyDescent="0.35">
      <c r="B29" t="s">
        <v>248</v>
      </c>
      <c r="C29" s="68">
        <v>2.4904319165416182E-3</v>
      </c>
      <c r="D29" s="68">
        <v>2.7145504778519599E-3</v>
      </c>
      <c r="E29" s="68">
        <v>2.6280597918818581E-3</v>
      </c>
      <c r="F29" s="33">
        <v>-2.2411856131034167E-2</v>
      </c>
      <c r="G29" s="33">
        <v>-1.3762787534023994E-2</v>
      </c>
    </row>
    <row r="30" spans="2:7" ht="4.5" customHeight="1" x14ac:dyDescent="0.35">
      <c r="B30" s="55" t="s">
        <v>240</v>
      </c>
      <c r="C30" s="55"/>
      <c r="D30" s="55"/>
      <c r="E30" s="41"/>
      <c r="F30" s="41"/>
      <c r="G30" s="33"/>
    </row>
    <row r="31" spans="2:7" x14ac:dyDescent="0.35">
      <c r="B31" s="82" t="s">
        <v>12</v>
      </c>
      <c r="C31" s="82"/>
      <c r="D31" s="82"/>
      <c r="E31" s="82"/>
      <c r="F31" s="82"/>
      <c r="G31" s="82"/>
    </row>
    <row r="32" spans="2:7" x14ac:dyDescent="0.35">
      <c r="B32" t="s">
        <v>241</v>
      </c>
      <c r="C32" s="70">
        <v>0.73454318626719306</v>
      </c>
      <c r="D32" s="70">
        <v>0.73655629786884635</v>
      </c>
      <c r="E32" s="70">
        <v>0.78828775936798334</v>
      </c>
      <c r="F32" s="33">
        <v>-0.20131116016532946</v>
      </c>
      <c r="G32" s="33">
        <v>-5.3744573100790287</v>
      </c>
    </row>
    <row r="33" spans="2:7" x14ac:dyDescent="0.35">
      <c r="B33" t="s">
        <v>0</v>
      </c>
      <c r="C33" s="69">
        <v>2.94</v>
      </c>
      <c r="D33" s="69">
        <v>3.08</v>
      </c>
      <c r="E33" s="69">
        <v>2.98</v>
      </c>
      <c r="F33" s="33">
        <v>-14.000000000000012</v>
      </c>
      <c r="G33" s="33">
        <v>-4.0000000000000036</v>
      </c>
    </row>
    <row r="34" spans="2:7" x14ac:dyDescent="0.35">
      <c r="B34" t="s">
        <v>1</v>
      </c>
      <c r="C34" s="69">
        <v>1.5669999999999999</v>
      </c>
      <c r="D34" s="69">
        <v>1.4850000000000001</v>
      </c>
      <c r="E34" s="69">
        <v>1.44</v>
      </c>
      <c r="F34" s="33">
        <v>8.1999999999999851</v>
      </c>
      <c r="G34" s="33">
        <v>12.7</v>
      </c>
    </row>
    <row r="35" spans="2:7" x14ac:dyDescent="0.35">
      <c r="B35" s="34"/>
      <c r="C35" s="34"/>
      <c r="D35" s="34"/>
      <c r="G35" s="24"/>
    </row>
    <row r="36" spans="2:7" x14ac:dyDescent="0.35">
      <c r="B36" s="82" t="s">
        <v>13</v>
      </c>
      <c r="C36" s="82"/>
      <c r="D36" s="82"/>
      <c r="E36" s="82"/>
      <c r="F36" s="82"/>
      <c r="G36" s="82"/>
    </row>
    <row r="37" spans="2:7" x14ac:dyDescent="0.35">
      <c r="B37" t="s">
        <v>242</v>
      </c>
      <c r="C37" s="61">
        <v>0.14544854451490788</v>
      </c>
      <c r="D37" s="61">
        <v>0.14979201663837627</v>
      </c>
      <c r="E37" s="61">
        <v>0.13794389843355581</v>
      </c>
      <c r="F37" s="33">
        <v>-0.43434721234683893</v>
      </c>
      <c r="G37" s="33">
        <v>0.75046460813520677</v>
      </c>
    </row>
    <row r="38" spans="2:7" x14ac:dyDescent="0.35">
      <c r="B38" t="s">
        <v>243</v>
      </c>
      <c r="C38" s="70">
        <v>0.1450261481729766</v>
      </c>
      <c r="D38" s="70">
        <v>0.14709181542314809</v>
      </c>
      <c r="E38" s="70">
        <v>0.13473704531024888</v>
      </c>
      <c r="F38" s="33">
        <v>-0.20656672501714879</v>
      </c>
      <c r="G38" s="33">
        <v>1.0289102862727717</v>
      </c>
    </row>
    <row r="39" spans="2:7" x14ac:dyDescent="0.35">
      <c r="B39" t="s">
        <v>244</v>
      </c>
      <c r="C39" s="70">
        <v>0.19555388766699983</v>
      </c>
      <c r="D39" s="70">
        <v>0.18824149700213416</v>
      </c>
      <c r="E39" s="70">
        <v>0.17321043286923543</v>
      </c>
      <c r="F39" s="33">
        <v>0.73123906648656645</v>
      </c>
      <c r="G39" s="33">
        <v>2.2343454797764393</v>
      </c>
    </row>
    <row r="40" spans="2:7" x14ac:dyDescent="0.35">
      <c r="B40" t="s">
        <v>245</v>
      </c>
      <c r="C40" s="70">
        <v>0.19514767758208112</v>
      </c>
      <c r="D40" s="70">
        <v>0.18559408897552637</v>
      </c>
      <c r="E40" s="70">
        <v>0.17011334449531243</v>
      </c>
      <c r="F40" s="33">
        <v>0.95535886065547526</v>
      </c>
      <c r="G40" s="33">
        <v>2.5034333086768696</v>
      </c>
    </row>
    <row r="41" spans="2:7" x14ac:dyDescent="0.35">
      <c r="B41" t="s">
        <v>246</v>
      </c>
      <c r="C41" s="13">
        <v>28886.350276189478</v>
      </c>
      <c r="D41" s="13">
        <v>29840.72820088072</v>
      </c>
      <c r="E41" s="13">
        <v>32960</v>
      </c>
      <c r="F41" s="24">
        <v>-3.1982393937124973E-2</v>
      </c>
      <c r="G41" s="24">
        <v>-0.12359374162046487</v>
      </c>
    </row>
    <row r="42" spans="2:7" x14ac:dyDescent="0.35">
      <c r="B42" t="s">
        <v>247</v>
      </c>
      <c r="C42" s="70">
        <v>0.31648063817692473</v>
      </c>
      <c r="D42" s="70">
        <v>0.32921515229160203</v>
      </c>
      <c r="E42" s="70">
        <v>0.42303886972866622</v>
      </c>
      <c r="F42" s="33">
        <v>-1.2734514114677298</v>
      </c>
      <c r="G42" s="33">
        <v>-10.655823155174149</v>
      </c>
    </row>
    <row r="43" spans="2:7" ht="7.35" customHeight="1" x14ac:dyDescent="0.35">
      <c r="B43" s="147"/>
      <c r="C43" s="147"/>
      <c r="D43" s="147"/>
      <c r="E43" s="147"/>
      <c r="F43" s="147"/>
      <c r="G43" s="147"/>
    </row>
    <row r="44" spans="2:7" x14ac:dyDescent="0.35">
      <c r="B44" s="82" t="s">
        <v>14</v>
      </c>
      <c r="C44" s="82"/>
      <c r="D44" s="82"/>
      <c r="E44" s="82"/>
      <c r="F44" s="82"/>
      <c r="G44" s="82"/>
    </row>
    <row r="45" spans="2:7" x14ac:dyDescent="0.35">
      <c r="B45" t="s">
        <v>220</v>
      </c>
      <c r="C45" s="13">
        <v>7558</v>
      </c>
      <c r="D45" s="13">
        <v>7523</v>
      </c>
      <c r="E45" s="13">
        <v>7781</v>
      </c>
      <c r="F45" s="24">
        <v>4.6523993087863886E-3</v>
      </c>
      <c r="G45" s="24">
        <v>-2.865955532707878E-2</v>
      </c>
    </row>
    <row r="46" spans="2:7" x14ac:dyDescent="0.35">
      <c r="B46" t="s">
        <v>15</v>
      </c>
      <c r="C46" s="13">
        <v>957</v>
      </c>
      <c r="D46" s="13">
        <v>957</v>
      </c>
      <c r="E46" s="13">
        <v>967</v>
      </c>
      <c r="F46" s="24">
        <v>0</v>
      </c>
      <c r="G46" s="24">
        <v>-1.0341261633919338E-2</v>
      </c>
    </row>
    <row r="47" spans="2:7" x14ac:dyDescent="0.35">
      <c r="B47" t="s">
        <v>16</v>
      </c>
      <c r="C47" s="13">
        <v>2337</v>
      </c>
      <c r="D47" s="13">
        <v>2374</v>
      </c>
      <c r="E47" s="13">
        <v>2461</v>
      </c>
      <c r="F47" s="24">
        <v>-1.5585509688289806E-2</v>
      </c>
      <c r="G47" s="24">
        <v>-5.038602194229988E-2</v>
      </c>
    </row>
  </sheetData>
  <mergeCells count="1">
    <mergeCell ref="B43:G43"/>
  </mergeCells>
  <pageMargins left="0.70866141732283472" right="0.70866141732283472" top="0.74803149606299213" bottom="0.74803149606299213" header="0.31496062992125984" footer="0.31496062992125984"/>
  <pageSetup paperSize="9" scale="67"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G35"/>
  <sheetViews>
    <sheetView showGridLines="0" zoomScale="85" zoomScaleNormal="85" workbookViewId="0">
      <pane xSplit="2" ySplit="2" topLeftCell="C3" activePane="bottomRight" state="frozen"/>
      <selection pane="topRight" activeCell="B1" sqref="B1"/>
      <selection pane="bottomLeft" activeCell="A3" sqref="A3"/>
      <selection pane="bottomRight" sqref="A1:A1048576"/>
    </sheetView>
  </sheetViews>
  <sheetFormatPr baseColWidth="10" defaultRowHeight="17.25" x14ac:dyDescent="0.35"/>
  <cols>
    <col min="1" max="1" width="4.6640625" style="74" customWidth="1"/>
    <col min="2" max="2" width="62.77734375" customWidth="1"/>
    <col min="3" max="5" width="11.5546875" customWidth="1"/>
    <col min="6" max="7" width="11" customWidth="1"/>
    <col min="8" max="8" width="11.44140625" customWidth="1"/>
    <col min="9" max="9" width="8.88671875"/>
    <col min="10" max="17" width="8.77734375" bestFit="1" customWidth="1"/>
  </cols>
  <sheetData>
    <row r="1" spans="1:7" ht="18" x14ac:dyDescent="0.35">
      <c r="B1" s="19" t="s">
        <v>7</v>
      </c>
      <c r="C1" s="19"/>
      <c r="D1" s="19"/>
      <c r="E1" s="19"/>
    </row>
    <row r="2" spans="1:7" ht="18" thickBot="1" x14ac:dyDescent="0.4">
      <c r="B2" s="20" t="s">
        <v>3</v>
      </c>
      <c r="C2" s="75">
        <v>45382</v>
      </c>
      <c r="D2" s="75">
        <v>45291</v>
      </c>
      <c r="E2" s="75">
        <v>45016</v>
      </c>
      <c r="F2" s="75" t="s">
        <v>269</v>
      </c>
      <c r="G2" s="75" t="s">
        <v>9</v>
      </c>
    </row>
    <row r="3" spans="1:7" x14ac:dyDescent="0.35">
      <c r="A3" s="81"/>
      <c r="B3" t="s">
        <v>17</v>
      </c>
      <c r="C3" s="13">
        <v>10374.56639</v>
      </c>
      <c r="D3" s="13">
        <v>8040.0324659999997</v>
      </c>
      <c r="E3" s="13">
        <v>12262.385</v>
      </c>
      <c r="F3" s="25">
        <v>0.29036374341426702</v>
      </c>
      <c r="G3" s="25">
        <v>-0.15395199302582657</v>
      </c>
    </row>
    <row r="4" spans="1:7" x14ac:dyDescent="0.35">
      <c r="A4" s="81"/>
      <c r="B4" s="48" t="s">
        <v>174</v>
      </c>
      <c r="C4" s="13">
        <v>601.20908699999995</v>
      </c>
      <c r="D4" s="13">
        <v>917.99193500000013</v>
      </c>
      <c r="E4" s="13">
        <v>212.619</v>
      </c>
      <c r="F4" s="25">
        <v>-0.34508238680767944</v>
      </c>
      <c r="G4" s="25">
        <v>1.8276357569173025</v>
      </c>
    </row>
    <row r="5" spans="1:7" x14ac:dyDescent="0.35">
      <c r="A5" s="81"/>
      <c r="B5" s="48" t="s">
        <v>175</v>
      </c>
      <c r="C5" s="13">
        <v>1649.1109002600001</v>
      </c>
      <c r="D5" s="13">
        <v>1501.5544674299999</v>
      </c>
      <c r="E5" s="13">
        <v>1084.884</v>
      </c>
      <c r="F5" s="25">
        <v>9.8269117791345797E-2</v>
      </c>
      <c r="G5" s="25">
        <v>0.52008039593173105</v>
      </c>
    </row>
    <row r="6" spans="1:7" x14ac:dyDescent="0.35">
      <c r="A6" s="81"/>
      <c r="B6" s="48" t="s">
        <v>18</v>
      </c>
      <c r="C6" s="13">
        <v>50698.087591930002</v>
      </c>
      <c r="D6" s="13">
        <v>52353.052796219999</v>
      </c>
      <c r="E6" s="13">
        <v>54778.039000000004</v>
      </c>
      <c r="F6" s="25">
        <v>-3.1611627515434781E-2</v>
      </c>
      <c r="G6" s="25">
        <v>-7.4481516362241484E-2</v>
      </c>
    </row>
    <row r="7" spans="1:7" x14ac:dyDescent="0.35">
      <c r="A7" s="81"/>
      <c r="B7" s="49" t="s">
        <v>176</v>
      </c>
      <c r="C7" s="13">
        <v>1652.90704291</v>
      </c>
      <c r="D7" s="13">
        <v>2291.3789700000002</v>
      </c>
      <c r="E7" s="13">
        <v>1210.684</v>
      </c>
      <c r="F7" s="25">
        <v>-0.2786409125025705</v>
      </c>
      <c r="G7" s="25">
        <v>0.3652671076102435</v>
      </c>
    </row>
    <row r="8" spans="1:7" x14ac:dyDescent="0.35">
      <c r="A8" s="81"/>
      <c r="B8" s="49" t="s">
        <v>177</v>
      </c>
      <c r="C8" s="13">
        <v>49045.180549019999</v>
      </c>
      <c r="D8" s="13">
        <v>50061.673826220002</v>
      </c>
      <c r="E8" s="13">
        <v>53567.355000000003</v>
      </c>
      <c r="F8" s="25">
        <v>-2.0304820025166849E-2</v>
      </c>
      <c r="G8" s="25">
        <v>-8.4420342407796764E-2</v>
      </c>
    </row>
    <row r="9" spans="1:7" x14ac:dyDescent="0.35">
      <c r="A9" s="81"/>
      <c r="B9" s="48" t="s">
        <v>178</v>
      </c>
      <c r="C9" s="13">
        <v>24840.002714999999</v>
      </c>
      <c r="D9" s="13">
        <v>25098.801960000001</v>
      </c>
      <c r="E9" s="13">
        <v>26588.33</v>
      </c>
      <c r="F9" s="25">
        <v>-1.0311219053899494E-2</v>
      </c>
      <c r="G9" s="25">
        <v>-6.5755438006072697E-2</v>
      </c>
    </row>
    <row r="10" spans="1:7" x14ac:dyDescent="0.35">
      <c r="A10" s="81"/>
      <c r="B10" s="48" t="s">
        <v>19</v>
      </c>
      <c r="C10" s="13">
        <v>1183.3225120000002</v>
      </c>
      <c r="D10" s="13">
        <v>1222.395338</v>
      </c>
      <c r="E10" s="13">
        <v>1544.1469999999999</v>
      </c>
      <c r="F10" s="25">
        <v>-3.1964148410389186E-2</v>
      </c>
      <c r="G10" s="25">
        <v>-0.23367236927572294</v>
      </c>
    </row>
    <row r="11" spans="1:7" x14ac:dyDescent="0.35">
      <c r="A11" s="81"/>
      <c r="B11" s="48" t="s">
        <v>179</v>
      </c>
      <c r="C11" s="13">
        <v>827.31012269610005</v>
      </c>
      <c r="D11" s="13">
        <v>940.10253649790002</v>
      </c>
      <c r="E11" s="13">
        <v>1030.1600000000001</v>
      </c>
      <c r="F11" s="25">
        <v>-0.11997884211862449</v>
      </c>
      <c r="G11" s="25">
        <v>-0.19691104032761902</v>
      </c>
    </row>
    <row r="12" spans="1:7" x14ac:dyDescent="0.35">
      <c r="A12" s="81"/>
      <c r="B12" s="48" t="s">
        <v>20</v>
      </c>
      <c r="C12" s="13">
        <v>1735.43458430039</v>
      </c>
      <c r="D12" s="13">
        <v>1766.32582558902</v>
      </c>
      <c r="E12" s="13">
        <v>1959.421</v>
      </c>
      <c r="F12" s="25">
        <v>-1.7488982406928595E-2</v>
      </c>
      <c r="G12" s="25">
        <v>-0.11431255238134633</v>
      </c>
    </row>
    <row r="13" spans="1:7" x14ac:dyDescent="0.35">
      <c r="A13" s="81"/>
      <c r="B13" s="48" t="s">
        <v>21</v>
      </c>
      <c r="C13" s="13">
        <v>83.116597999999996</v>
      </c>
      <c r="D13" s="13">
        <v>84.825910000000007</v>
      </c>
      <c r="E13" s="13">
        <v>75.873999999999995</v>
      </c>
      <c r="F13" s="25">
        <v>-2.0150824199823038E-2</v>
      </c>
      <c r="G13" s="25">
        <v>9.5455597437857517E-2</v>
      </c>
    </row>
    <row r="14" spans="1:7" x14ac:dyDescent="0.35">
      <c r="A14" s="81"/>
      <c r="B14" s="48" t="s">
        <v>22</v>
      </c>
      <c r="C14" s="13">
        <v>4610.0828247340196</v>
      </c>
      <c r="D14" s="13">
        <v>4719.5799872958505</v>
      </c>
      <c r="E14" s="13">
        <v>4738.6899999999996</v>
      </c>
      <c r="F14" s="25">
        <v>-2.3200615914249788E-2</v>
      </c>
      <c r="G14" s="25">
        <v>-2.7139816123439183E-2</v>
      </c>
    </row>
    <row r="15" spans="1:7" x14ac:dyDescent="0.35">
      <c r="A15" s="81"/>
      <c r="B15" t="s">
        <v>258</v>
      </c>
      <c r="C15" s="13">
        <v>490.54546337500119</v>
      </c>
      <c r="D15" s="13">
        <v>507.98419781999542</v>
      </c>
      <c r="E15" s="13">
        <v>859.38199999999995</v>
      </c>
      <c r="F15" s="25">
        <v>-3.4329285280589879E-2</v>
      </c>
      <c r="G15" s="25">
        <v>-0.42918811032229998</v>
      </c>
    </row>
    <row r="16" spans="1:7" x14ac:dyDescent="0.35">
      <c r="A16" s="81"/>
      <c r="B16" s="83" t="s">
        <v>24</v>
      </c>
      <c r="C16" s="84">
        <v>97092.788789295504</v>
      </c>
      <c r="D16" s="84">
        <v>97152.647419852758</v>
      </c>
      <c r="E16" s="84">
        <v>105133.93100000001</v>
      </c>
      <c r="F16" s="85">
        <v>-6.1612969020360031E-4</v>
      </c>
      <c r="G16" s="85">
        <v>-7.6484747923146773E-2</v>
      </c>
    </row>
    <row r="17" spans="1:7" x14ac:dyDescent="0.35">
      <c r="A17" s="81"/>
      <c r="C17" s="13"/>
      <c r="D17" s="13"/>
      <c r="E17" s="13"/>
      <c r="F17" s="25"/>
      <c r="G17" s="25"/>
    </row>
    <row r="18" spans="1:7" x14ac:dyDescent="0.35">
      <c r="A18" s="81"/>
      <c r="B18" t="s">
        <v>180</v>
      </c>
      <c r="C18" s="13">
        <v>456.14212099999997</v>
      </c>
      <c r="D18" s="13">
        <v>462.83834200000001</v>
      </c>
      <c r="E18" s="13">
        <v>49.3</v>
      </c>
      <c r="F18" s="25">
        <v>-1.446773180256539E-2</v>
      </c>
      <c r="G18" s="25">
        <v>8.2523756795131842</v>
      </c>
    </row>
    <row r="19" spans="1:7" x14ac:dyDescent="0.35">
      <c r="A19" s="81"/>
      <c r="B19" t="s">
        <v>25</v>
      </c>
      <c r="C19" s="13">
        <v>86752.253718880791</v>
      </c>
      <c r="D19" s="13">
        <v>86556.315782238875</v>
      </c>
      <c r="E19" s="13">
        <v>94881.755999999994</v>
      </c>
      <c r="F19" s="25">
        <v>2.2637046744787871E-3</v>
      </c>
      <c r="G19" s="25">
        <v>-8.5680352302071675E-2</v>
      </c>
    </row>
    <row r="20" spans="1:7" x14ac:dyDescent="0.35">
      <c r="A20" s="81"/>
      <c r="B20" s="4" t="s">
        <v>181</v>
      </c>
      <c r="C20" s="13">
        <v>0</v>
      </c>
      <c r="D20" s="13">
        <v>953.97141899999997</v>
      </c>
      <c r="E20" s="13">
        <v>5352.6570000000002</v>
      </c>
      <c r="F20" s="25">
        <v>-1</v>
      </c>
      <c r="G20" s="25">
        <v>-1</v>
      </c>
    </row>
    <row r="21" spans="1:7" x14ac:dyDescent="0.35">
      <c r="A21" s="81"/>
      <c r="B21" s="4" t="s">
        <v>26</v>
      </c>
      <c r="C21" s="13">
        <v>5775.4178901000005</v>
      </c>
      <c r="D21" s="13">
        <v>5772.6426040000006</v>
      </c>
      <c r="E21" s="13">
        <v>8358.4529999999995</v>
      </c>
      <c r="F21" s="25">
        <v>4.8076527344284949E-4</v>
      </c>
      <c r="G21" s="25">
        <v>-0.30903267744641255</v>
      </c>
    </row>
    <row r="22" spans="1:7" x14ac:dyDescent="0.35">
      <c r="A22" s="81"/>
      <c r="B22" s="4" t="s">
        <v>27</v>
      </c>
      <c r="C22" s="13">
        <v>74386.515306999994</v>
      </c>
      <c r="D22" s="13">
        <v>73475.045715</v>
      </c>
      <c r="E22" s="13">
        <v>74734.293999999994</v>
      </c>
      <c r="F22" s="25">
        <v>1.2405158555946521E-2</v>
      </c>
      <c r="G22" s="25">
        <v>-4.6535355375137448E-3</v>
      </c>
    </row>
    <row r="23" spans="1:7" x14ac:dyDescent="0.35">
      <c r="A23" s="81"/>
      <c r="B23" s="18" t="s">
        <v>28</v>
      </c>
      <c r="C23" s="13">
        <v>4536.6482489999999</v>
      </c>
      <c r="D23" s="13">
        <v>4239.2321480000001</v>
      </c>
      <c r="E23" s="13">
        <v>3860.9459999999999</v>
      </c>
      <c r="F23" s="25">
        <v>7.0158012257081945E-2</v>
      </c>
      <c r="G23" s="25">
        <v>0.17500950518344466</v>
      </c>
    </row>
    <row r="24" spans="1:7" x14ac:dyDescent="0.35">
      <c r="A24" s="81"/>
      <c r="B24" s="4" t="s">
        <v>29</v>
      </c>
      <c r="C24" s="13">
        <v>2053.6722727808001</v>
      </c>
      <c r="D24" s="13">
        <v>2115.4238962388799</v>
      </c>
      <c r="E24" s="13">
        <v>2575.4059999999999</v>
      </c>
      <c r="F24" s="25">
        <v>-2.9191134489816063E-2</v>
      </c>
      <c r="G24" s="25">
        <v>-0.20258309843931399</v>
      </c>
    </row>
    <row r="25" spans="1:7" x14ac:dyDescent="0.35">
      <c r="A25" s="81"/>
      <c r="B25" t="s">
        <v>19</v>
      </c>
      <c r="C25" s="13">
        <v>994.19346799999994</v>
      </c>
      <c r="D25" s="13">
        <v>1148.037973</v>
      </c>
      <c r="E25" s="13">
        <v>1255.0239999999999</v>
      </c>
      <c r="F25" s="25">
        <v>-0.13400646025495189</v>
      </c>
      <c r="G25" s="25">
        <v>-0.20782911880569613</v>
      </c>
    </row>
    <row r="26" spans="1:7" x14ac:dyDescent="0.35">
      <c r="A26" s="81"/>
      <c r="B26" t="s">
        <v>30</v>
      </c>
      <c r="C26" s="13">
        <v>899.6681820199999</v>
      </c>
      <c r="D26" s="13">
        <v>957.05244971000002</v>
      </c>
      <c r="E26" s="13">
        <v>1059.867</v>
      </c>
      <c r="F26" s="25">
        <v>-5.9959376006391639E-2</v>
      </c>
      <c r="G26" s="25">
        <v>-0.15114992539629979</v>
      </c>
    </row>
    <row r="27" spans="1:7" x14ac:dyDescent="0.35">
      <c r="A27" s="81"/>
      <c r="B27" t="s">
        <v>31</v>
      </c>
      <c r="C27" s="13">
        <v>492.71150818000001</v>
      </c>
      <c r="D27" s="13">
        <v>413.96053318000003</v>
      </c>
      <c r="E27" s="13">
        <v>434.44099999999997</v>
      </c>
      <c r="F27" s="25">
        <v>0.19023788184599028</v>
      </c>
      <c r="G27" s="25">
        <v>0.13412755283226041</v>
      </c>
    </row>
    <row r="28" spans="1:7" x14ac:dyDescent="0.35">
      <c r="A28" s="81"/>
      <c r="B28" t="s">
        <v>32</v>
      </c>
      <c r="C28" s="13">
        <v>940.89139044000001</v>
      </c>
      <c r="D28" s="13">
        <v>968.38609636700005</v>
      </c>
      <c r="E28" s="13">
        <v>1128.4690000000001</v>
      </c>
      <c r="F28" s="25">
        <v>-2.8392297277035735E-2</v>
      </c>
      <c r="G28" s="25">
        <v>-0.1662230947948061</v>
      </c>
    </row>
    <row r="29" spans="1:7" x14ac:dyDescent="0.35">
      <c r="A29" s="81"/>
      <c r="B29" s="98" t="s">
        <v>33</v>
      </c>
      <c r="C29" s="99">
        <v>90535.860388520785</v>
      </c>
      <c r="D29" s="99">
        <v>90506.591176495873</v>
      </c>
      <c r="E29" s="99">
        <v>98808.856999999989</v>
      </c>
      <c r="F29" s="100">
        <v>3.2339315451439954E-4</v>
      </c>
      <c r="G29" s="100">
        <v>-8.3727277722473861E-2</v>
      </c>
    </row>
    <row r="30" spans="1:7" x14ac:dyDescent="0.35">
      <c r="A30" s="81"/>
      <c r="B30" t="s">
        <v>34</v>
      </c>
      <c r="C30" s="13">
        <v>6620.2066176434801</v>
      </c>
      <c r="D30" s="13">
        <v>6522.8169423926802</v>
      </c>
      <c r="E30" s="13">
        <v>6329.6809999999996</v>
      </c>
      <c r="F30" s="71">
        <v>1.4930616037658677E-2</v>
      </c>
      <c r="G30" s="71">
        <v>4.58989351348797E-2</v>
      </c>
    </row>
    <row r="31" spans="1:7" x14ac:dyDescent="0.35">
      <c r="A31" s="81"/>
      <c r="B31" t="s">
        <v>182</v>
      </c>
      <c r="C31" s="13">
        <v>-65.644106625373809</v>
      </c>
      <c r="D31" s="13">
        <v>120.80803653691001</v>
      </c>
      <c r="E31" s="13">
        <v>-5.0650000000000004</v>
      </c>
      <c r="F31" s="25">
        <v>-1.5433753292175874</v>
      </c>
      <c r="G31" s="25">
        <v>11.960336944792459</v>
      </c>
    </row>
    <row r="32" spans="1:7" x14ac:dyDescent="0.35">
      <c r="A32" s="81"/>
      <c r="B32" t="s">
        <v>35</v>
      </c>
      <c r="C32" s="13">
        <v>2.3658847565999999</v>
      </c>
      <c r="D32" s="13">
        <v>2.4312594273000001</v>
      </c>
      <c r="E32" s="13">
        <v>0.45800000000000002</v>
      </c>
      <c r="F32" s="25">
        <v>-2.6889220445142352E-2</v>
      </c>
      <c r="G32" s="25">
        <v>4.1656872414847159</v>
      </c>
    </row>
    <row r="33" spans="1:7" ht="18" thickBot="1" x14ac:dyDescent="0.4">
      <c r="A33" s="81"/>
      <c r="B33" s="101" t="s">
        <v>36</v>
      </c>
      <c r="C33" s="102">
        <v>6556.9283957747066</v>
      </c>
      <c r="D33" s="102">
        <v>6646.0562383568895</v>
      </c>
      <c r="E33" s="102">
        <v>6325.0739999999996</v>
      </c>
      <c r="F33" s="103">
        <v>-1.341063623082101E-2</v>
      </c>
      <c r="G33" s="103">
        <v>3.6656392601052093E-2</v>
      </c>
    </row>
    <row r="34" spans="1:7" x14ac:dyDescent="0.35">
      <c r="A34" s="81"/>
      <c r="B34" s="83" t="s">
        <v>37</v>
      </c>
      <c r="C34" s="84">
        <v>97092.788784295495</v>
      </c>
      <c r="D34" s="84">
        <v>97152.647414852763</v>
      </c>
      <c r="E34" s="84">
        <v>105133.93099999998</v>
      </c>
      <c r="F34" s="85">
        <v>-6.1612969023545948E-4</v>
      </c>
      <c r="G34" s="85">
        <v>-7.6484747970704994E-2</v>
      </c>
    </row>
    <row r="35" spans="1:7" x14ac:dyDescent="0.35">
      <c r="A35" s="81"/>
      <c r="B35" s="1"/>
      <c r="C35" s="14"/>
      <c r="D35" s="14"/>
      <c r="E35" s="14"/>
      <c r="F35" s="26"/>
      <c r="G35" s="26"/>
    </row>
  </sheetData>
  <pageMargins left="0.70866141732283472" right="0.70866141732283472" top="0.74803149606299213" bottom="0.74803149606299213" header="0.31496062992125984" footer="0.31496062992125984"/>
  <pageSetup paperSize="9" scale="82"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G37"/>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ColWidth="9.77734375" defaultRowHeight="17.25" x14ac:dyDescent="0.35"/>
  <cols>
    <col min="1" max="1" width="4.6640625" customWidth="1"/>
    <col min="2" max="2" width="44.77734375" customWidth="1"/>
    <col min="3" max="5" width="11.5546875" customWidth="1"/>
    <col min="6" max="7" width="10.88671875" customWidth="1"/>
  </cols>
  <sheetData>
    <row r="1" spans="1:7" ht="18" x14ac:dyDescent="0.35">
      <c r="B1" s="19" t="s">
        <v>38</v>
      </c>
      <c r="C1" s="19"/>
      <c r="D1" s="19"/>
    </row>
    <row r="2" spans="1:7" x14ac:dyDescent="0.35">
      <c r="B2" s="20" t="s">
        <v>39</v>
      </c>
      <c r="C2" s="65">
        <v>45382</v>
      </c>
      <c r="D2" s="65">
        <v>45291</v>
      </c>
      <c r="E2" s="65">
        <v>45016</v>
      </c>
      <c r="F2" s="66" t="s">
        <v>269</v>
      </c>
      <c r="G2" s="66" t="s">
        <v>9</v>
      </c>
    </row>
    <row r="3" spans="1:7" x14ac:dyDescent="0.35">
      <c r="A3" s="74"/>
      <c r="B3" s="83" t="s">
        <v>251</v>
      </c>
      <c r="C3" s="84">
        <v>78727.595291799982</v>
      </c>
      <c r="D3" s="84">
        <v>77659.917257109992</v>
      </c>
      <c r="E3" s="84">
        <v>78733.485057350001</v>
      </c>
      <c r="F3" s="85">
        <v>1.3748122228294564E-2</v>
      </c>
      <c r="G3" s="85">
        <v>-7.4806361559233563E-5</v>
      </c>
    </row>
    <row r="4" spans="1:7" x14ac:dyDescent="0.35">
      <c r="A4" s="74"/>
      <c r="B4" s="104" t="s">
        <v>252</v>
      </c>
      <c r="C4" s="99">
        <v>70148.151848699985</v>
      </c>
      <c r="D4" s="99">
        <v>69223.582213789996</v>
      </c>
      <c r="E4" s="99">
        <v>70136.846672009997</v>
      </c>
      <c r="F4" s="100">
        <v>1.3356281274993104E-2</v>
      </c>
      <c r="G4" s="100">
        <v>1.6118741041860438E-4</v>
      </c>
    </row>
    <row r="5" spans="1:7" x14ac:dyDescent="0.35">
      <c r="A5" s="74"/>
      <c r="B5" s="6" t="s">
        <v>40</v>
      </c>
      <c r="C5" s="14">
        <v>7090.7048059400004</v>
      </c>
      <c r="D5" s="14">
        <v>5453.95164879</v>
      </c>
      <c r="E5" s="14">
        <v>5584.8946804500001</v>
      </c>
      <c r="F5" s="26">
        <v>0.3001040827916262</v>
      </c>
      <c r="G5" s="26">
        <v>0.26962193768149451</v>
      </c>
    </row>
    <row r="6" spans="1:7" x14ac:dyDescent="0.35">
      <c r="A6" s="74"/>
      <c r="B6" s="4" t="s">
        <v>264</v>
      </c>
      <c r="C6" s="13">
        <v>4338.1538351399995</v>
      </c>
      <c r="D6" s="13">
        <v>5453.95164879</v>
      </c>
      <c r="E6" s="13">
        <v>5584.8946804500001</v>
      </c>
      <c r="F6" s="25">
        <v>-0.2045852045456891</v>
      </c>
      <c r="G6" s="25">
        <v>-0.22323444158655917</v>
      </c>
    </row>
    <row r="7" spans="1:7" x14ac:dyDescent="0.35">
      <c r="A7" s="74"/>
      <c r="B7" s="4" t="s">
        <v>44</v>
      </c>
      <c r="C7" s="13">
        <v>2752.5509708000004</v>
      </c>
      <c r="D7" s="13">
        <v>0</v>
      </c>
      <c r="E7" s="13">
        <v>0</v>
      </c>
      <c r="F7" s="25">
        <v>0</v>
      </c>
      <c r="G7" s="25">
        <v>0</v>
      </c>
    </row>
    <row r="8" spans="1:7" x14ac:dyDescent="0.35">
      <c r="A8" s="74"/>
      <c r="B8" s="6" t="s">
        <v>41</v>
      </c>
      <c r="C8" s="14">
        <v>63057.447042759988</v>
      </c>
      <c r="D8" s="14">
        <v>63769.630564999992</v>
      </c>
      <c r="E8" s="14">
        <v>64551.951991559996</v>
      </c>
      <c r="F8" s="26">
        <v>-1.1168067243451879E-2</v>
      </c>
      <c r="G8" s="26">
        <v>-2.3151971438375874E-2</v>
      </c>
    </row>
    <row r="9" spans="1:7" x14ac:dyDescent="0.35">
      <c r="A9" s="74"/>
      <c r="B9" s="4" t="s">
        <v>42</v>
      </c>
      <c r="C9" s="13">
        <v>51772.19168964999</v>
      </c>
      <c r="D9" s="13">
        <v>52052.770061929994</v>
      </c>
      <c r="E9" s="13">
        <v>55232.99067829</v>
      </c>
      <c r="F9" s="25">
        <v>-5.3902678367776583E-3</v>
      </c>
      <c r="G9" s="25">
        <v>-6.2658185735365565E-2</v>
      </c>
    </row>
    <row r="10" spans="1:7" x14ac:dyDescent="0.35">
      <c r="A10" s="74"/>
      <c r="B10" s="4" t="s">
        <v>43</v>
      </c>
      <c r="C10" s="13">
        <v>10557.547247089999</v>
      </c>
      <c r="D10" s="13">
        <v>10127.88594529</v>
      </c>
      <c r="E10" s="13">
        <v>6967.2598606399997</v>
      </c>
      <c r="F10" s="25">
        <v>4.2423592062646995E-2</v>
      </c>
      <c r="G10" s="25">
        <v>0.51530837922847361</v>
      </c>
    </row>
    <row r="11" spans="1:7" x14ac:dyDescent="0.35">
      <c r="A11" s="74"/>
      <c r="B11" s="4" t="s">
        <v>44</v>
      </c>
      <c r="C11" s="13">
        <v>727.70810601999995</v>
      </c>
      <c r="D11" s="13">
        <v>1588.9745577799999</v>
      </c>
      <c r="E11" s="13">
        <v>2351.7014526299995</v>
      </c>
      <c r="F11" s="25">
        <v>-0.54202658409037019</v>
      </c>
      <c r="G11" s="25">
        <v>-0.6905610169155717</v>
      </c>
    </row>
    <row r="12" spans="1:7" x14ac:dyDescent="0.35">
      <c r="A12" s="74"/>
      <c r="B12" s="104" t="s">
        <v>253</v>
      </c>
      <c r="C12" s="99">
        <v>8579.4434431000009</v>
      </c>
      <c r="D12" s="99">
        <v>8436.3350433199994</v>
      </c>
      <c r="E12" s="99">
        <v>8596.6383853400002</v>
      </c>
      <c r="F12" s="100">
        <v>1.6963337639525899E-2</v>
      </c>
      <c r="G12" s="100">
        <v>-2.0001937349513506E-3</v>
      </c>
    </row>
    <row r="13" spans="1:7" x14ac:dyDescent="0.35">
      <c r="A13" s="74"/>
      <c r="B13" s="5" t="s">
        <v>207</v>
      </c>
      <c r="C13" s="13">
        <v>5222.0512820000004</v>
      </c>
      <c r="D13" s="13">
        <v>5382.1366822199998</v>
      </c>
      <c r="E13" s="13">
        <v>5839.3611853399998</v>
      </c>
      <c r="F13" s="25">
        <v>-2.9743837749205602E-2</v>
      </c>
      <c r="G13" s="25">
        <v>-0.10571531435489655</v>
      </c>
    </row>
    <row r="14" spans="1:7" x14ac:dyDescent="0.35">
      <c r="A14" s="74"/>
      <c r="B14" s="5" t="s">
        <v>208</v>
      </c>
      <c r="C14" s="13">
        <v>2457.3921611000001</v>
      </c>
      <c r="D14" s="13">
        <v>2455.0563611000002</v>
      </c>
      <c r="E14" s="13">
        <v>2158.1352000000002</v>
      </c>
      <c r="F14" s="25">
        <v>9.5142418602286939E-4</v>
      </c>
      <c r="G14" s="25">
        <v>0.1386646031722201</v>
      </c>
    </row>
    <row r="15" spans="1:7" x14ac:dyDescent="0.35">
      <c r="A15" s="74"/>
      <c r="B15" s="5" t="s">
        <v>45</v>
      </c>
      <c r="C15" s="13">
        <v>900</v>
      </c>
      <c r="D15" s="13">
        <v>599.14200000000005</v>
      </c>
      <c r="E15" s="13">
        <v>599.14200000000005</v>
      </c>
      <c r="F15" s="25">
        <v>0.5021480717425918</v>
      </c>
      <c r="G15" s="25">
        <v>0.5021480717425918</v>
      </c>
    </row>
    <row r="16" spans="1:7" x14ac:dyDescent="0.35">
      <c r="A16" s="74"/>
      <c r="B16" s="83" t="s">
        <v>8</v>
      </c>
      <c r="C16" s="84">
        <v>21423.602687399998</v>
      </c>
      <c r="D16" s="84">
        <v>21087.046685360001</v>
      </c>
      <c r="E16" s="84">
        <v>20851.165795590001</v>
      </c>
      <c r="F16" s="85">
        <v>1.5960319482464853E-2</v>
      </c>
      <c r="G16" s="85">
        <v>2.745347178290947E-2</v>
      </c>
    </row>
    <row r="17" spans="1:7" x14ac:dyDescent="0.35">
      <c r="A17" s="74"/>
      <c r="B17" s="18" t="s">
        <v>46</v>
      </c>
      <c r="C17" s="13">
        <v>11822.852964469997</v>
      </c>
      <c r="D17" s="13">
        <v>11404</v>
      </c>
      <c r="E17" s="13">
        <v>11370.22614995</v>
      </c>
      <c r="F17" s="25">
        <v>3.672860088302328E-2</v>
      </c>
      <c r="G17" s="25">
        <v>3.9808074927514772E-2</v>
      </c>
    </row>
    <row r="18" spans="1:7" x14ac:dyDescent="0.35">
      <c r="A18" s="74"/>
      <c r="B18" s="18" t="s">
        <v>47</v>
      </c>
      <c r="C18" s="13">
        <v>3663.7520891699996</v>
      </c>
      <c r="D18" s="13">
        <v>3611.4705532099997</v>
      </c>
      <c r="E18" s="13">
        <v>3711.9769209999995</v>
      </c>
      <c r="F18" s="25">
        <v>1.4476522842898524E-2</v>
      </c>
      <c r="G18" s="25">
        <v>-1.2991684177014812E-2</v>
      </c>
    </row>
    <row r="19" spans="1:7" x14ac:dyDescent="0.35">
      <c r="A19" s="74"/>
      <c r="B19" s="18" t="s">
        <v>48</v>
      </c>
      <c r="C19" s="13">
        <v>4648.7797047699996</v>
      </c>
      <c r="D19" s="13">
        <v>4925.5761321500004</v>
      </c>
      <c r="E19" s="13">
        <v>4616.9881030899996</v>
      </c>
      <c r="F19" s="25">
        <v>-5.6195746437316743E-2</v>
      </c>
      <c r="G19" s="25">
        <v>6.8857880874163184E-3</v>
      </c>
    </row>
    <row r="20" spans="1:7" x14ac:dyDescent="0.35">
      <c r="A20" s="74"/>
      <c r="B20" s="18" t="s">
        <v>189</v>
      </c>
      <c r="C20" s="13">
        <v>1288.2179289900002</v>
      </c>
      <c r="D20" s="13">
        <v>1146</v>
      </c>
      <c r="E20" s="13">
        <v>1151.9746215499999</v>
      </c>
      <c r="F20" s="25">
        <v>0.12409941447644</v>
      </c>
      <c r="G20" s="25">
        <v>0.11826936539338237</v>
      </c>
    </row>
    <row r="21" spans="1:7" x14ac:dyDescent="0.35">
      <c r="A21" s="74"/>
      <c r="B21" s="83" t="s">
        <v>49</v>
      </c>
      <c r="C21" s="84">
        <v>100151.19797919998</v>
      </c>
      <c r="D21" s="84">
        <v>98746.96394247</v>
      </c>
      <c r="E21" s="84">
        <v>99584.650852940002</v>
      </c>
      <c r="F21" s="85">
        <v>1.4220528719729385E-2</v>
      </c>
      <c r="G21" s="85">
        <v>5.6891008946410235E-3</v>
      </c>
    </row>
    <row r="22" spans="1:7" x14ac:dyDescent="0.35">
      <c r="A22" s="74"/>
      <c r="B22" s="105" t="s">
        <v>50</v>
      </c>
      <c r="C22" s="99">
        <v>88114.160599179988</v>
      </c>
      <c r="D22" s="99">
        <v>88824.730661879992</v>
      </c>
      <c r="E22" s="99">
        <v>88736.720894690006</v>
      </c>
      <c r="F22" s="100">
        <v>-7.9996872200475168E-3</v>
      </c>
      <c r="G22" s="100">
        <v>-7.0158136252167101E-3</v>
      </c>
    </row>
    <row r="23" spans="1:7" x14ac:dyDescent="0.35">
      <c r="A23" s="74"/>
      <c r="B23" s="4" t="s">
        <v>51</v>
      </c>
      <c r="C23" s="13">
        <v>66690.557911779993</v>
      </c>
      <c r="D23" s="13">
        <v>67737.683976519984</v>
      </c>
      <c r="E23" s="13">
        <v>67885.555099100005</v>
      </c>
      <c r="F23" s="25">
        <v>-1.5458545425068818E-2</v>
      </c>
      <c r="G23" s="25">
        <v>-1.760311432344544E-2</v>
      </c>
    </row>
    <row r="24" spans="1:7" x14ac:dyDescent="0.35">
      <c r="A24" s="74"/>
      <c r="B24" s="50" t="s">
        <v>40</v>
      </c>
      <c r="C24" s="13">
        <v>4338.1538351399995</v>
      </c>
      <c r="D24" s="13">
        <v>5453.95164879</v>
      </c>
      <c r="E24" s="13">
        <v>5584.8946804500001</v>
      </c>
      <c r="F24" s="25">
        <v>-0.2045852045456891</v>
      </c>
      <c r="G24" s="25">
        <v>-0.22323444158655917</v>
      </c>
    </row>
    <row r="25" spans="1:7" x14ac:dyDescent="0.35">
      <c r="A25" s="74"/>
      <c r="B25" s="50" t="s">
        <v>42</v>
      </c>
      <c r="C25" s="13">
        <v>51772.19168964999</v>
      </c>
      <c r="D25" s="13">
        <v>52052.770061929994</v>
      </c>
      <c r="E25" s="13">
        <v>55232.99067829</v>
      </c>
      <c r="F25" s="25">
        <v>-5.3902678367776583E-3</v>
      </c>
      <c r="G25" s="25">
        <v>-6.2658185735365565E-2</v>
      </c>
    </row>
    <row r="26" spans="1:7" x14ac:dyDescent="0.35">
      <c r="A26" s="74"/>
      <c r="B26" s="50" t="s">
        <v>43</v>
      </c>
      <c r="C26" s="13">
        <v>10557.547247089999</v>
      </c>
      <c r="D26" s="13">
        <v>10127.88594529</v>
      </c>
      <c r="E26" s="13">
        <v>6967.2598606399997</v>
      </c>
      <c r="F26" s="25">
        <v>4.2423592062646995E-2</v>
      </c>
      <c r="G26" s="25">
        <v>0.51530837922847361</v>
      </c>
    </row>
    <row r="27" spans="1:7" x14ac:dyDescent="0.35">
      <c r="A27" s="74"/>
      <c r="B27" s="50" t="s">
        <v>52</v>
      </c>
      <c r="C27" s="13">
        <v>22.6651399</v>
      </c>
      <c r="D27" s="13">
        <v>103.07632051</v>
      </c>
      <c r="E27" s="13">
        <v>100.40987971999999</v>
      </c>
      <c r="F27" s="25">
        <v>-0.78011302898805812</v>
      </c>
      <c r="G27" s="25">
        <v>-0.77427380688829295</v>
      </c>
    </row>
    <row r="28" spans="1:7" x14ac:dyDescent="0.35">
      <c r="A28" s="74"/>
      <c r="B28" s="4" t="s">
        <v>53</v>
      </c>
      <c r="C28" s="13">
        <v>21423.602687399998</v>
      </c>
      <c r="D28" s="13">
        <v>21087.046685360001</v>
      </c>
      <c r="E28" s="13">
        <v>20851.165795590001</v>
      </c>
      <c r="F28" s="25">
        <v>1.5960319482464853E-2</v>
      </c>
      <c r="G28" s="25">
        <v>2.745347178290947E-2</v>
      </c>
    </row>
    <row r="29" spans="1:7" x14ac:dyDescent="0.35">
      <c r="A29" s="74"/>
      <c r="B29" s="105" t="s">
        <v>54</v>
      </c>
      <c r="C29" s="99">
        <v>12037.037380020001</v>
      </c>
      <c r="D29" s="99">
        <v>9922.2332805900005</v>
      </c>
      <c r="E29" s="99">
        <v>10847.929958249999</v>
      </c>
      <c r="F29" s="100">
        <v>0.21313791357506254</v>
      </c>
      <c r="G29" s="100">
        <v>0.10961606742912919</v>
      </c>
    </row>
    <row r="30" spans="1:7" x14ac:dyDescent="0.35">
      <c r="A30" s="74"/>
    </row>
    <row r="31" spans="1:7" x14ac:dyDescent="0.35">
      <c r="A31" s="74"/>
    </row>
    <row r="32" spans="1:7" x14ac:dyDescent="0.35">
      <c r="A32" s="74"/>
    </row>
    <row r="33" spans="1:1" x14ac:dyDescent="0.35">
      <c r="A33" s="74"/>
    </row>
    <row r="34" spans="1:1" x14ac:dyDescent="0.35">
      <c r="A34" s="74"/>
    </row>
    <row r="35" spans="1:1" x14ac:dyDescent="0.35">
      <c r="A35" s="74"/>
    </row>
    <row r="36" spans="1:1" x14ac:dyDescent="0.35">
      <c r="A36" s="74"/>
    </row>
    <row r="37" spans="1:1" x14ac:dyDescent="0.35">
      <c r="A37" s="74"/>
    </row>
  </sheetData>
  <pageMargins left="0.70866141732283472" right="0.70866141732283472" top="0.74803149606299213" bottom="0.74803149606299213" header="0.31496062992125984" footer="0.31496062992125984"/>
  <pageSetup paperSize="9" scale="99"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G18"/>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ColWidth="9.77734375" defaultRowHeight="17.25" x14ac:dyDescent="0.35"/>
  <cols>
    <col min="1" max="1" width="4.6640625" customWidth="1"/>
    <col min="2" max="2" width="43" customWidth="1"/>
    <col min="3" max="6" width="11.44140625" customWidth="1"/>
    <col min="7" max="7" width="11.5546875" customWidth="1"/>
    <col min="8" max="8" width="11.44140625" customWidth="1"/>
    <col min="9" max="12" width="8.77734375" bestFit="1" customWidth="1"/>
  </cols>
  <sheetData>
    <row r="1" spans="1:7" ht="18" x14ac:dyDescent="0.35">
      <c r="B1" s="19" t="s">
        <v>55</v>
      </c>
      <c r="C1" s="19"/>
      <c r="D1" s="19"/>
    </row>
    <row r="2" spans="1:7" ht="18" thickBot="1" x14ac:dyDescent="0.4">
      <c r="B2" s="20" t="s">
        <v>39</v>
      </c>
      <c r="C2" s="75">
        <v>45382</v>
      </c>
      <c r="D2" s="75">
        <v>45291</v>
      </c>
      <c r="E2" s="75">
        <v>45016</v>
      </c>
      <c r="F2" s="75" t="s">
        <v>269</v>
      </c>
      <c r="G2" s="75" t="s">
        <v>9</v>
      </c>
    </row>
    <row r="3" spans="1:7" ht="18" thickBot="1" x14ac:dyDescent="0.4">
      <c r="A3" s="74"/>
      <c r="B3" s="98" t="s">
        <v>56</v>
      </c>
      <c r="C3" s="99">
        <v>4568.7670510000007</v>
      </c>
      <c r="D3" s="99">
        <v>4799.1632669999999</v>
      </c>
      <c r="E3" s="99">
        <v>5348.7714470000001</v>
      </c>
      <c r="F3" s="100">
        <v>-4.8007580318062806E-2</v>
      </c>
      <c r="G3" s="100">
        <v>-0.14582870173626233</v>
      </c>
    </row>
    <row r="4" spans="1:7" x14ac:dyDescent="0.35">
      <c r="A4" s="74"/>
      <c r="B4" s="106" t="s">
        <v>41</v>
      </c>
      <c r="C4" s="107">
        <v>42959.139430519994</v>
      </c>
      <c r="D4" s="107">
        <v>43525.399588120003</v>
      </c>
      <c r="E4" s="107">
        <v>46256.954250547991</v>
      </c>
      <c r="F4" s="108">
        <v>-1.3009878437843594E-2</v>
      </c>
      <c r="G4" s="108">
        <v>-7.1293384388552331E-2</v>
      </c>
    </row>
    <row r="5" spans="1:7" x14ac:dyDescent="0.35">
      <c r="A5" s="74"/>
      <c r="B5" s="1" t="s">
        <v>57</v>
      </c>
      <c r="C5" s="14">
        <v>10253.001373340001</v>
      </c>
      <c r="D5" s="14">
        <v>10503.38504888</v>
      </c>
      <c r="E5" s="14">
        <v>12088.045301078</v>
      </c>
      <c r="F5" s="26">
        <v>-2.3838379186783967E-2</v>
      </c>
      <c r="G5" s="26">
        <v>-0.15180650651386554</v>
      </c>
    </row>
    <row r="6" spans="1:7" x14ac:dyDescent="0.35">
      <c r="A6" s="74"/>
      <c r="B6" t="s">
        <v>190</v>
      </c>
      <c r="C6" s="13">
        <v>447.01943337999995</v>
      </c>
      <c r="D6" s="13">
        <v>508.33525655000011</v>
      </c>
      <c r="E6" s="13">
        <v>591.69642025000007</v>
      </c>
      <c r="F6" s="25">
        <v>-0.12062083512786823</v>
      </c>
      <c r="G6" s="25">
        <v>-0.24451218888373882</v>
      </c>
    </row>
    <row r="7" spans="1:7" x14ac:dyDescent="0.35">
      <c r="A7" s="74"/>
      <c r="B7" t="s">
        <v>58</v>
      </c>
      <c r="C7" s="13">
        <v>4633.4303158599996</v>
      </c>
      <c r="D7" s="13">
        <v>4807.8069822799989</v>
      </c>
      <c r="E7" s="13">
        <v>6037.7492687899994</v>
      </c>
      <c r="F7" s="25">
        <v>-3.62694815042897E-2</v>
      </c>
      <c r="G7" s="25">
        <v>-0.23258980961483908</v>
      </c>
    </row>
    <row r="8" spans="1:7" x14ac:dyDescent="0.35">
      <c r="A8" s="74"/>
      <c r="B8" t="s">
        <v>59</v>
      </c>
      <c r="C8" s="13">
        <v>5172.5516241000005</v>
      </c>
      <c r="D8" s="13">
        <v>5187.242810050001</v>
      </c>
      <c r="E8" s="13">
        <v>5458.5996120379996</v>
      </c>
      <c r="F8" s="25">
        <v>-2.8321762616427305E-3</v>
      </c>
      <c r="G8" s="25">
        <v>-5.2403181817396831E-2</v>
      </c>
    </row>
    <row r="9" spans="1:7" x14ac:dyDescent="0.35">
      <c r="A9" s="74"/>
      <c r="B9" s="1" t="s">
        <v>60</v>
      </c>
      <c r="C9" s="14">
        <v>32706.138057179996</v>
      </c>
      <c r="D9" s="14">
        <v>33022.014539240001</v>
      </c>
      <c r="E9" s="14">
        <v>34168.908949469995</v>
      </c>
      <c r="F9" s="26">
        <v>-9.5656333045535131E-3</v>
      </c>
      <c r="G9" s="26">
        <v>-4.2809997078138713E-2</v>
      </c>
    </row>
    <row r="10" spans="1:7" x14ac:dyDescent="0.35">
      <c r="A10" s="74"/>
      <c r="B10" s="16" t="s">
        <v>61</v>
      </c>
      <c r="C10" s="13">
        <v>29770.839207091398</v>
      </c>
      <c r="D10" s="13">
        <v>30134.312679030503</v>
      </c>
      <c r="E10" s="13">
        <v>31247.346995530326</v>
      </c>
      <c r="F10" s="25">
        <v>-1.2061780728519315E-2</v>
      </c>
      <c r="G10" s="25">
        <v>-4.7252260764734065E-2</v>
      </c>
    </row>
    <row r="11" spans="1:7" x14ac:dyDescent="0.35">
      <c r="A11" s="74"/>
      <c r="B11" t="s">
        <v>62</v>
      </c>
      <c r="C11" s="13">
        <v>2935.2988500885972</v>
      </c>
      <c r="D11" s="13">
        <v>2887.7018602095</v>
      </c>
      <c r="E11" s="13">
        <v>2921.5619539396712</v>
      </c>
      <c r="F11" s="25">
        <v>1.6482653744470742E-2</v>
      </c>
      <c r="G11" s="25">
        <v>4.7019013683423901E-3</v>
      </c>
    </row>
    <row r="12" spans="1:7" x14ac:dyDescent="0.35">
      <c r="A12" s="74"/>
      <c r="B12" s="83" t="s">
        <v>63</v>
      </c>
      <c r="C12" s="84">
        <v>47527.906481519996</v>
      </c>
      <c r="D12" s="84">
        <v>48324.562855120006</v>
      </c>
      <c r="E12" s="84">
        <v>51605.72569754799</v>
      </c>
      <c r="F12" s="85">
        <v>-1.6485537096081641E-2</v>
      </c>
      <c r="G12" s="85">
        <v>-7.9018736020250349E-2</v>
      </c>
    </row>
    <row r="13" spans="1:7" x14ac:dyDescent="0.35">
      <c r="A13" s="74"/>
    </row>
    <row r="14" spans="1:7" x14ac:dyDescent="0.35">
      <c r="E14" s="13"/>
      <c r="F14" s="13"/>
    </row>
    <row r="15" spans="1:7" x14ac:dyDescent="0.35">
      <c r="C15" s="13"/>
      <c r="D15" s="13"/>
      <c r="E15" s="13"/>
      <c r="F15" s="13"/>
    </row>
    <row r="18" spans="5:6" x14ac:dyDescent="0.35">
      <c r="E18" s="13"/>
      <c r="F18" s="13"/>
    </row>
  </sheetData>
  <pageMargins left="0.70866141732283472" right="0.70866141732283472" top="0.74803149606299213" bottom="0.74803149606299213" header="0.31496062992125984" footer="0.31496062992125984"/>
  <pageSetup paperSize="9"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showGridLines="0" zoomScale="85" zoomScaleNormal="85" workbookViewId="0">
      <pane xSplit="2" ySplit="3" topLeftCell="C4" activePane="bottomRight" state="frozen"/>
      <selection pane="topRight" activeCell="C1" sqref="C1"/>
      <selection pane="bottomLeft" activeCell="A4" sqref="A4"/>
      <selection pane="bottomRight"/>
    </sheetView>
  </sheetViews>
  <sheetFormatPr baseColWidth="10" defaultRowHeight="17.25" x14ac:dyDescent="0.35"/>
  <cols>
    <col min="1" max="1" width="3.44140625" style="125" customWidth="1"/>
    <col min="2" max="2" width="32.44140625" customWidth="1"/>
  </cols>
  <sheetData>
    <row r="1" spans="1:7" ht="18" x14ac:dyDescent="0.35">
      <c r="B1" s="19" t="s">
        <v>212</v>
      </c>
      <c r="C1" s="19"/>
      <c r="D1" s="19"/>
      <c r="E1" s="19"/>
      <c r="F1" s="19"/>
    </row>
    <row r="2" spans="1:7" ht="18" thickBot="1" x14ac:dyDescent="0.4">
      <c r="B2" s="20" t="s">
        <v>221</v>
      </c>
      <c r="C2" s="22">
        <v>45382</v>
      </c>
      <c r="D2" s="22">
        <v>45291</v>
      </c>
      <c r="E2" s="22">
        <v>45016</v>
      </c>
      <c r="F2" s="22" t="s">
        <v>269</v>
      </c>
      <c r="G2" s="23" t="s">
        <v>9</v>
      </c>
    </row>
    <row r="3" spans="1:7" x14ac:dyDescent="0.35">
      <c r="B3" s="1" t="s">
        <v>213</v>
      </c>
      <c r="C3" s="1"/>
      <c r="D3" s="1"/>
      <c r="E3" s="1"/>
      <c r="F3" s="1"/>
      <c r="G3" s="3"/>
    </row>
    <row r="4" spans="1:7" x14ac:dyDescent="0.35">
      <c r="A4" s="81"/>
      <c r="B4" t="s">
        <v>209</v>
      </c>
      <c r="C4" s="13">
        <v>44464.592470989999</v>
      </c>
      <c r="D4" s="13">
        <v>45086.289779879997</v>
      </c>
      <c r="E4" s="13">
        <v>47967.173834378002</v>
      </c>
      <c r="F4" s="43">
        <v>-1.3789054542417316E-2</v>
      </c>
      <c r="G4" s="43">
        <v>-7.3020382136370673E-2</v>
      </c>
    </row>
    <row r="5" spans="1:7" x14ac:dyDescent="0.35">
      <c r="A5" s="81"/>
      <c r="B5" t="s">
        <v>210</v>
      </c>
      <c r="C5" s="13">
        <v>3063.3140105299999</v>
      </c>
      <c r="D5" s="13">
        <v>3238.2730752400003</v>
      </c>
      <c r="E5" s="13">
        <v>3638.5518631699997</v>
      </c>
      <c r="F5" s="43">
        <v>-5.4028508604708543E-2</v>
      </c>
      <c r="G5" s="43">
        <v>-0.15809527368914231</v>
      </c>
    </row>
    <row r="6" spans="1:7" x14ac:dyDescent="0.35">
      <c r="A6" s="81"/>
      <c r="B6" t="s">
        <v>211</v>
      </c>
      <c r="C6" s="13">
        <v>1459.78067012</v>
      </c>
      <c r="D6" s="13">
        <v>1567.9490082699999</v>
      </c>
      <c r="E6" s="13">
        <v>1907.5164419299999</v>
      </c>
      <c r="F6" s="43">
        <v>-6.898715301293358E-2</v>
      </c>
      <c r="G6" s="43">
        <v>-0.23472184143114741</v>
      </c>
    </row>
    <row r="7" spans="1:7" x14ac:dyDescent="0.35">
      <c r="A7" s="81"/>
      <c r="B7" s="83" t="s">
        <v>214</v>
      </c>
      <c r="C7" s="84">
        <v>48987.687151639999</v>
      </c>
      <c r="D7" s="84">
        <v>49892.511863389998</v>
      </c>
      <c r="E7" s="84">
        <v>53513.242139477996</v>
      </c>
      <c r="F7" s="86">
        <v>-1.8135481216650057E-2</v>
      </c>
      <c r="G7" s="86">
        <v>-8.456888065280177E-2</v>
      </c>
    </row>
    <row r="8" spans="1:7" x14ac:dyDescent="0.35">
      <c r="A8" s="81"/>
      <c r="F8" s="25"/>
      <c r="G8" s="25"/>
    </row>
    <row r="9" spans="1:7" x14ac:dyDescent="0.35">
      <c r="A9" s="81"/>
      <c r="B9" s="1" t="s">
        <v>30</v>
      </c>
      <c r="C9" s="1"/>
      <c r="D9" s="1"/>
      <c r="E9" s="1"/>
      <c r="F9" s="43"/>
      <c r="G9" s="43"/>
    </row>
    <row r="10" spans="1:7" x14ac:dyDescent="0.35">
      <c r="A10" s="81"/>
      <c r="B10" t="s">
        <v>209</v>
      </c>
      <c r="C10" s="13">
        <v>169.26201613000001</v>
      </c>
      <c r="D10" s="13">
        <v>171.18757640000001</v>
      </c>
      <c r="E10" s="13">
        <v>210.56507609002165</v>
      </c>
      <c r="F10" s="43">
        <v>-1.124824774375394E-2</v>
      </c>
      <c r="G10" s="43">
        <v>-0.19615342072378417</v>
      </c>
    </row>
    <row r="11" spans="1:7" x14ac:dyDescent="0.35">
      <c r="A11" s="81"/>
      <c r="B11" t="s">
        <v>210</v>
      </c>
      <c r="C11" s="13">
        <v>160.55846495999998</v>
      </c>
      <c r="D11" s="13">
        <v>169.005</v>
      </c>
      <c r="E11" s="13">
        <v>211.83186827999998</v>
      </c>
      <c r="F11" s="43">
        <v>-4.997801863850191E-2</v>
      </c>
      <c r="G11" s="43">
        <v>-0.24204763776254226</v>
      </c>
    </row>
    <row r="12" spans="1:7" x14ac:dyDescent="0.35">
      <c r="A12" s="81"/>
      <c r="B12" t="s">
        <v>211</v>
      </c>
      <c r="C12" s="13">
        <v>635.72409855000001</v>
      </c>
      <c r="D12" s="13">
        <v>657.84653838000008</v>
      </c>
      <c r="E12" s="13">
        <v>844.6143171199999</v>
      </c>
      <c r="F12" s="43">
        <v>-3.362857222670558E-2</v>
      </c>
      <c r="G12" s="43">
        <v>-0.24732024349561374</v>
      </c>
    </row>
    <row r="13" spans="1:7" x14ac:dyDescent="0.35">
      <c r="A13" s="81"/>
      <c r="B13" s="83" t="s">
        <v>217</v>
      </c>
      <c r="C13" s="84">
        <v>965.54457964000017</v>
      </c>
      <c r="D13" s="84">
        <v>998.03911477999986</v>
      </c>
      <c r="E13" s="84">
        <v>1267.0112614900213</v>
      </c>
      <c r="F13" s="86">
        <v>-3.2558378382958011E-2</v>
      </c>
      <c r="G13" s="86">
        <v>-0.23793528203963435</v>
      </c>
    </row>
    <row r="14" spans="1:7" x14ac:dyDescent="0.35">
      <c r="A14" s="81"/>
      <c r="F14" s="27"/>
      <c r="G14" s="27"/>
    </row>
    <row r="15" spans="1:7" x14ac:dyDescent="0.35">
      <c r="A15" s="81"/>
      <c r="B15" s="1" t="s">
        <v>215</v>
      </c>
      <c r="C15" s="1"/>
      <c r="D15" s="1"/>
      <c r="E15" s="1"/>
      <c r="F15" s="43"/>
      <c r="G15" s="43"/>
    </row>
    <row r="16" spans="1:7" x14ac:dyDescent="0.35">
      <c r="A16" s="81"/>
      <c r="B16" t="s">
        <v>209</v>
      </c>
      <c r="C16" s="43">
        <v>3.8066696830839392E-3</v>
      </c>
      <c r="D16" s="43">
        <v>3.7968876400291738E-3</v>
      </c>
      <c r="E16" s="43">
        <v>4.3897744907186913E-3</v>
      </c>
      <c r="F16" s="36">
        <v>9.7820430547653284E-4</v>
      </c>
      <c r="G16" s="36">
        <v>-5.8310480763475211E-2</v>
      </c>
    </row>
    <row r="17" spans="1:7" x14ac:dyDescent="0.35">
      <c r="A17" s="81"/>
      <c r="B17" t="s">
        <v>210</v>
      </c>
      <c r="C17" s="43">
        <v>5.241332243710168E-2</v>
      </c>
      <c r="D17" s="43">
        <v>5.218985430605614E-2</v>
      </c>
      <c r="E17" s="43">
        <v>5.8218729935993446E-2</v>
      </c>
      <c r="F17" s="36">
        <v>2.2346813104553997E-2</v>
      </c>
      <c r="G17" s="36">
        <v>-0.5805407498891767</v>
      </c>
    </row>
    <row r="18" spans="1:7" x14ac:dyDescent="0.35">
      <c r="A18" s="81"/>
      <c r="B18" t="s">
        <v>211</v>
      </c>
      <c r="C18" s="43">
        <v>0.43549288709086748</v>
      </c>
      <c r="D18" s="43">
        <v>0.41955863035739699</v>
      </c>
      <c r="E18" s="43">
        <v>0.4427821949809409</v>
      </c>
      <c r="F18" s="36">
        <v>1.5934256733470487</v>
      </c>
      <c r="G18" s="36">
        <v>-0.72893078900734265</v>
      </c>
    </row>
    <row r="19" spans="1:7" x14ac:dyDescent="0.35">
      <c r="A19" s="81"/>
      <c r="B19" s="83" t="s">
        <v>216</v>
      </c>
      <c r="C19" s="86">
        <v>0.66143126800043761</v>
      </c>
      <c r="D19" s="86">
        <v>0.6365252374381668</v>
      </c>
      <c r="E19" s="86">
        <v>0.6642203619529885</v>
      </c>
      <c r="F19" s="87">
        <v>2.4906030562270809</v>
      </c>
      <c r="G19" s="87">
        <v>-0.27890939525508918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G49"/>
  <sheetViews>
    <sheetView showGridLines="0" zoomScale="85" zoomScaleNormal="85" workbookViewId="0">
      <pane xSplit="2" ySplit="3" topLeftCell="C25" activePane="bottomRight" state="frozen"/>
      <selection pane="topRight" activeCell="C1" sqref="C1"/>
      <selection pane="bottomLeft" activeCell="A4" sqref="A4"/>
      <selection pane="bottomRight"/>
    </sheetView>
  </sheetViews>
  <sheetFormatPr baseColWidth="10" defaultRowHeight="17.25" x14ac:dyDescent="0.35"/>
  <cols>
    <col min="1" max="1" width="4.6640625" style="125" customWidth="1"/>
    <col min="2" max="2" width="43.44140625" customWidth="1"/>
    <col min="3" max="6" width="11.44140625" customWidth="1"/>
    <col min="8" max="8" width="11.44140625" customWidth="1"/>
    <col min="9" max="15" width="8.77734375" bestFit="1" customWidth="1"/>
  </cols>
  <sheetData>
    <row r="1" spans="1:7" ht="18" x14ac:dyDescent="0.35">
      <c r="B1" s="19" t="s">
        <v>64</v>
      </c>
      <c r="C1" s="19"/>
      <c r="D1" s="19"/>
      <c r="E1" s="19"/>
      <c r="F1" s="19"/>
    </row>
    <row r="2" spans="1:7" ht="18" thickBot="1" x14ac:dyDescent="0.4">
      <c r="B2" s="20" t="s">
        <v>3</v>
      </c>
      <c r="C2" s="22">
        <v>45382</v>
      </c>
      <c r="D2" s="22">
        <v>45291</v>
      </c>
      <c r="E2" s="22">
        <v>45016</v>
      </c>
      <c r="F2" s="22" t="s">
        <v>269</v>
      </c>
      <c r="G2" s="23" t="s">
        <v>9</v>
      </c>
    </row>
    <row r="3" spans="1:7" x14ac:dyDescent="0.35">
      <c r="A3" s="81"/>
      <c r="B3" s="1" t="s">
        <v>65</v>
      </c>
      <c r="C3" s="1"/>
      <c r="D3" s="1"/>
      <c r="E3" s="1"/>
      <c r="F3" s="1"/>
      <c r="G3" s="3"/>
    </row>
    <row r="4" spans="1:7" ht="18" thickBot="1" x14ac:dyDescent="0.4">
      <c r="A4" s="81"/>
      <c r="B4" s="98" t="s">
        <v>56</v>
      </c>
      <c r="C4" s="109">
        <v>7.6436619999999991</v>
      </c>
      <c r="D4" s="109">
        <v>1.7557</v>
      </c>
      <c r="E4" s="109">
        <v>13.570538000000001</v>
      </c>
      <c r="F4" s="110">
        <v>3.3536264737711448</v>
      </c>
      <c r="G4" s="110">
        <v>-0.43674583866903444</v>
      </c>
    </row>
    <row r="5" spans="1:7" x14ac:dyDescent="0.35">
      <c r="A5" s="81"/>
      <c r="B5" s="106" t="s">
        <v>41</v>
      </c>
      <c r="C5" s="111">
        <v>1452.13700812</v>
      </c>
      <c r="D5" s="111">
        <v>1566.1933082700002</v>
      </c>
      <c r="E5" s="111">
        <v>1893.94590393</v>
      </c>
      <c r="F5" s="112">
        <v>-7.2823896991352569E-2</v>
      </c>
      <c r="G5" s="112">
        <v>-0.23327429515976775</v>
      </c>
    </row>
    <row r="6" spans="1:7" x14ac:dyDescent="0.35">
      <c r="A6" s="81"/>
      <c r="B6" s="1" t="s">
        <v>66</v>
      </c>
      <c r="C6" s="14">
        <v>654.29564378000009</v>
      </c>
      <c r="D6" s="14">
        <v>673.36694539000007</v>
      </c>
      <c r="E6" s="14">
        <v>854.34585340000001</v>
      </c>
      <c r="F6" s="27">
        <v>-2.8322301444354797E-2</v>
      </c>
      <c r="G6" s="27">
        <v>-0.23415600230734368</v>
      </c>
    </row>
    <row r="7" spans="1:7" x14ac:dyDescent="0.35">
      <c r="A7" s="81"/>
      <c r="B7" t="s">
        <v>190</v>
      </c>
      <c r="C7" s="13">
        <v>53.52890880999999</v>
      </c>
      <c r="D7" s="13">
        <v>61.522121179999999</v>
      </c>
      <c r="E7" s="13">
        <v>133.714731</v>
      </c>
      <c r="F7" s="43">
        <v>-0.12992419989248508</v>
      </c>
      <c r="G7" s="43">
        <v>-0.59967829715037169</v>
      </c>
    </row>
    <row r="8" spans="1:7" x14ac:dyDescent="0.35">
      <c r="A8" s="81"/>
      <c r="B8" t="s">
        <v>58</v>
      </c>
      <c r="C8" s="13">
        <v>460.10492698000007</v>
      </c>
      <c r="D8" s="13">
        <v>486.83686625000001</v>
      </c>
      <c r="E8" s="13">
        <v>577.70744228000001</v>
      </c>
      <c r="F8" s="43">
        <v>-5.4909439122616858E-2</v>
      </c>
      <c r="G8" s="43">
        <v>-0.2035675961449723</v>
      </c>
    </row>
    <row r="9" spans="1:7" x14ac:dyDescent="0.35">
      <c r="A9" s="81"/>
      <c r="B9" t="s">
        <v>59</v>
      </c>
      <c r="C9" s="13">
        <v>140.66180799000003</v>
      </c>
      <c r="D9" s="13">
        <v>125.00795796</v>
      </c>
      <c r="E9" s="13">
        <v>142.92368012</v>
      </c>
      <c r="F9" s="43">
        <v>0.12522282809394378</v>
      </c>
      <c r="G9" s="43">
        <v>-1.5825733902883582E-2</v>
      </c>
    </row>
    <row r="10" spans="1:7" x14ac:dyDescent="0.35">
      <c r="A10" s="81"/>
      <c r="B10" s="1" t="s">
        <v>60</v>
      </c>
      <c r="C10" s="14">
        <v>797.84136433999993</v>
      </c>
      <c r="D10" s="14">
        <v>892.82636288000003</v>
      </c>
      <c r="E10" s="14">
        <v>1039.6000505299999</v>
      </c>
      <c r="F10" s="27">
        <v>-0.10638686590033691</v>
      </c>
      <c r="G10" s="27">
        <v>-0.23254970607855263</v>
      </c>
    </row>
    <row r="11" spans="1:7" x14ac:dyDescent="0.35">
      <c r="A11" s="81"/>
      <c r="B11" s="16" t="s">
        <v>61</v>
      </c>
      <c r="C11" s="13">
        <v>732.29617675999964</v>
      </c>
      <c r="D11" s="13">
        <v>835.80168941999898</v>
      </c>
      <c r="E11" s="13">
        <v>994.16325171999722</v>
      </c>
      <c r="F11" s="43">
        <v>-0.12383979832802988</v>
      </c>
      <c r="G11" s="43">
        <v>-0.2634045007265583</v>
      </c>
    </row>
    <row r="12" spans="1:7" x14ac:dyDescent="0.35">
      <c r="A12" s="81"/>
      <c r="B12" t="s">
        <v>62</v>
      </c>
      <c r="C12" s="13">
        <v>65.54518758000026</v>
      </c>
      <c r="D12" s="13">
        <v>57.02467346000104</v>
      </c>
      <c r="E12" s="13">
        <v>45.436798810002571</v>
      </c>
      <c r="F12" s="43">
        <v>0.14941802561966069</v>
      </c>
      <c r="G12" s="43">
        <v>0.44255733891118615</v>
      </c>
    </row>
    <row r="13" spans="1:7" x14ac:dyDescent="0.35">
      <c r="A13" s="81"/>
      <c r="B13" s="83" t="s">
        <v>64</v>
      </c>
      <c r="C13" s="84">
        <v>1459.78067012</v>
      </c>
      <c r="D13" s="84">
        <v>1567.9490082700001</v>
      </c>
      <c r="E13" s="84">
        <v>1907.5164419299999</v>
      </c>
      <c r="F13" s="86">
        <v>-6.8987153012933719E-2</v>
      </c>
      <c r="G13" s="86">
        <v>-0.23472184143114741</v>
      </c>
    </row>
    <row r="14" spans="1:7" ht="11.25" customHeight="1" x14ac:dyDescent="0.35">
      <c r="A14" s="81"/>
      <c r="F14" s="25"/>
      <c r="G14" s="25"/>
    </row>
    <row r="15" spans="1:7" x14ac:dyDescent="0.35">
      <c r="A15" s="81"/>
      <c r="B15" s="1" t="s">
        <v>222</v>
      </c>
      <c r="C15" s="1"/>
      <c r="D15" s="1"/>
      <c r="E15" s="1"/>
      <c r="F15" s="43"/>
      <c r="G15" s="43"/>
    </row>
    <row r="16" spans="1:7" ht="18" thickBot="1" x14ac:dyDescent="0.4">
      <c r="A16" s="81"/>
      <c r="B16" s="98" t="s">
        <v>56</v>
      </c>
      <c r="C16" s="110">
        <v>1.6702307724013924E-3</v>
      </c>
      <c r="D16" s="110">
        <v>3.6570081937814975E-4</v>
      </c>
      <c r="E16" s="110">
        <v>2.5307110284947631E-3</v>
      </c>
      <c r="F16" s="113">
        <v>0.13045299530232426</v>
      </c>
      <c r="G16" s="113">
        <v>-8.6048025609337081E-2</v>
      </c>
    </row>
    <row r="17" spans="1:7" x14ac:dyDescent="0.35">
      <c r="A17" s="81"/>
      <c r="B17" s="106" t="s">
        <v>41</v>
      </c>
      <c r="C17" s="112">
        <v>3.2697484165453289E-2</v>
      </c>
      <c r="D17" s="112">
        <v>3.4733599051795495E-2</v>
      </c>
      <c r="E17" s="112">
        <v>3.9333551353221481E-2</v>
      </c>
      <c r="F17" s="114">
        <v>-0.20361148863422066</v>
      </c>
      <c r="G17" s="114">
        <v>-0.6636067187768192</v>
      </c>
    </row>
    <row r="18" spans="1:7" x14ac:dyDescent="0.35">
      <c r="A18" s="81"/>
      <c r="B18" s="1" t="s">
        <v>66</v>
      </c>
      <c r="C18" s="27">
        <v>5.9986964942187158E-2</v>
      </c>
      <c r="D18" s="27">
        <v>6.024710450184597E-2</v>
      </c>
      <c r="E18" s="27">
        <v>6.6011438164917516E-2</v>
      </c>
      <c r="F18" s="35">
        <v>-2.6013955965881186E-2</v>
      </c>
      <c r="G18" s="35">
        <v>-0.60244732227303577</v>
      </c>
    </row>
    <row r="19" spans="1:7" x14ac:dyDescent="0.35">
      <c r="A19" s="81"/>
      <c r="B19" t="s">
        <v>190</v>
      </c>
      <c r="C19" s="43">
        <v>0.10694053760282217</v>
      </c>
      <c r="D19" s="43">
        <v>0.10796055922811856</v>
      </c>
      <c r="E19" s="43">
        <v>0.18432957746732734</v>
      </c>
      <c r="F19" s="36">
        <v>-0.1020021625296394</v>
      </c>
      <c r="G19" s="36">
        <v>-7.7389039864505165</v>
      </c>
    </row>
    <row r="20" spans="1:7" x14ac:dyDescent="0.35">
      <c r="A20" s="81"/>
      <c r="B20" t="s">
        <v>58</v>
      </c>
      <c r="C20" s="43">
        <v>9.0331156072154625E-2</v>
      </c>
      <c r="D20" s="43">
        <v>9.1948935599353881E-2</v>
      </c>
      <c r="E20" s="43">
        <v>8.7326917476958338E-2</v>
      </c>
      <c r="F20" s="36">
        <v>-0.16177795271992562</v>
      </c>
      <c r="G20" s="36">
        <v>0.30042385951962874</v>
      </c>
    </row>
    <row r="21" spans="1:7" x14ac:dyDescent="0.35">
      <c r="A21" s="81"/>
      <c r="B21" t="s">
        <v>59</v>
      </c>
      <c r="C21" s="43">
        <v>2.6473961527773492E-2</v>
      </c>
      <c r="D21" s="43">
        <v>2.3532013720585086E-2</v>
      </c>
      <c r="E21" s="43">
        <v>2.551514519632361E-2</v>
      </c>
      <c r="F21" s="36">
        <v>0.29419478071884064</v>
      </c>
      <c r="G21" s="36">
        <v>9.5881633144988265E-2</v>
      </c>
    </row>
    <row r="22" spans="1:7" x14ac:dyDescent="0.35">
      <c r="A22" s="81"/>
      <c r="B22" s="1" t="s">
        <v>60</v>
      </c>
      <c r="C22" s="27">
        <v>2.3813331374825795E-2</v>
      </c>
      <c r="D22" s="27">
        <v>2.6325535934452516E-2</v>
      </c>
      <c r="E22" s="27">
        <v>2.9526954706602319E-2</v>
      </c>
      <c r="F22" s="35">
        <v>-0.25122045596267206</v>
      </c>
      <c r="G22" s="35">
        <v>-0.57136233317765239</v>
      </c>
    </row>
    <row r="23" spans="1:7" x14ac:dyDescent="0.35">
      <c r="A23" s="81"/>
      <c r="B23" s="16" t="s">
        <v>61</v>
      </c>
      <c r="C23" s="43">
        <v>2.4007242781595595E-2</v>
      </c>
      <c r="D23" s="43">
        <v>2.6987362057385125E-2</v>
      </c>
      <c r="E23" s="43">
        <v>3.0834884721468132E-2</v>
      </c>
      <c r="F23" s="36">
        <v>-0.29801192757895301</v>
      </c>
      <c r="G23" s="36">
        <v>-0.68276419398725363</v>
      </c>
    </row>
    <row r="24" spans="1:7" x14ac:dyDescent="0.35">
      <c r="A24" s="81"/>
      <c r="B24" t="s">
        <v>62</v>
      </c>
      <c r="C24" s="43">
        <v>2.1842250632566475E-2</v>
      </c>
      <c r="D24" s="43">
        <v>1.9365014987976183E-2</v>
      </c>
      <c r="E24" s="43">
        <v>1.5314060637165386E-2</v>
      </c>
      <c r="F24" s="36">
        <v>0.24772356445902921</v>
      </c>
      <c r="G24" s="36">
        <v>0.65281899954010902</v>
      </c>
    </row>
    <row r="25" spans="1:7" x14ac:dyDescent="0.35">
      <c r="A25" s="81"/>
      <c r="B25" s="83" t="s">
        <v>64</v>
      </c>
      <c r="C25" s="86">
        <v>2.9798930200588776E-2</v>
      </c>
      <c r="D25" s="86">
        <v>3.142653976939825E-2</v>
      </c>
      <c r="E25" s="86">
        <v>3.5645690032351449E-2</v>
      </c>
      <c r="F25" s="87">
        <v>-0.16276095688094738</v>
      </c>
      <c r="G25" s="87">
        <v>-0.58467598317626723</v>
      </c>
    </row>
    <row r="26" spans="1:7" s="21" customFormat="1" x14ac:dyDescent="0.35">
      <c r="A26" s="126"/>
      <c r="B26" s="76"/>
      <c r="C26"/>
      <c r="D26"/>
      <c r="E26"/>
      <c r="F26" s="77"/>
      <c r="G26" s="77"/>
    </row>
    <row r="27" spans="1:7" x14ac:dyDescent="0.35">
      <c r="A27" s="81"/>
      <c r="B27" s="1" t="s">
        <v>67</v>
      </c>
      <c r="C27" s="1"/>
      <c r="D27" s="1"/>
      <c r="E27" s="1"/>
      <c r="F27" s="43"/>
      <c r="G27" s="43"/>
    </row>
    <row r="28" spans="1:7" ht="18" thickBot="1" x14ac:dyDescent="0.4">
      <c r="A28" s="81"/>
      <c r="B28" s="98" t="s">
        <v>56</v>
      </c>
      <c r="C28" s="99">
        <v>3.0493130000000002</v>
      </c>
      <c r="D28" s="99">
        <v>0.96015800000000007</v>
      </c>
      <c r="E28" s="99">
        <v>12.071605999999999</v>
      </c>
      <c r="F28" s="110">
        <v>2.1758450171742565</v>
      </c>
      <c r="G28" s="110">
        <v>-0.74739790215154467</v>
      </c>
    </row>
    <row r="29" spans="1:7" x14ac:dyDescent="0.35">
      <c r="A29" s="81"/>
      <c r="B29" s="106" t="s">
        <v>41</v>
      </c>
      <c r="C29" s="107">
        <v>962.49526664000018</v>
      </c>
      <c r="D29" s="107">
        <v>997.07895677999988</v>
      </c>
      <c r="E29" s="107">
        <v>1254.9396554900213</v>
      </c>
      <c r="F29" s="112">
        <v>-3.4685006543198373E-2</v>
      </c>
      <c r="G29" s="112">
        <v>-0.23303462247818538</v>
      </c>
    </row>
    <row r="30" spans="1:7" x14ac:dyDescent="0.35">
      <c r="A30" s="81"/>
      <c r="B30" s="1" t="s">
        <v>66</v>
      </c>
      <c r="C30" s="14">
        <v>495.16181873000005</v>
      </c>
      <c r="D30" s="14">
        <v>493.93547554000003</v>
      </c>
      <c r="E30" s="14">
        <v>687.97483286000022</v>
      </c>
      <c r="F30" s="27">
        <v>2.4828003873568921E-3</v>
      </c>
      <c r="G30" s="27">
        <v>-0.28026172604083721</v>
      </c>
    </row>
    <row r="31" spans="1:7" x14ac:dyDescent="0.35">
      <c r="A31" s="81"/>
      <c r="B31" t="s">
        <v>190</v>
      </c>
      <c r="C31" s="13">
        <v>39.260081220000004</v>
      </c>
      <c r="D31" s="13">
        <v>35.654583999999993</v>
      </c>
      <c r="E31" s="13">
        <v>91.179474310000003</v>
      </c>
      <c r="F31" s="43">
        <v>0.10112296416079379</v>
      </c>
      <c r="G31" s="43">
        <v>-0.56941974586824085</v>
      </c>
    </row>
    <row r="32" spans="1:7" x14ac:dyDescent="0.35">
      <c r="A32" s="81"/>
      <c r="B32" t="s">
        <v>58</v>
      </c>
      <c r="C32" s="13">
        <v>324.32716026000003</v>
      </c>
      <c r="D32" s="13">
        <v>323.99259438000001</v>
      </c>
      <c r="E32" s="13">
        <v>455.93464017000025</v>
      </c>
      <c r="F32" s="43">
        <v>1.03263434351099E-3</v>
      </c>
      <c r="G32" s="43">
        <v>-0.28865426821030515</v>
      </c>
    </row>
    <row r="33" spans="1:7" x14ac:dyDescent="0.35">
      <c r="A33" s="81"/>
      <c r="B33" t="s">
        <v>59</v>
      </c>
      <c r="C33" s="13">
        <v>131.57457724999998</v>
      </c>
      <c r="D33" s="13">
        <v>134.28829716000001</v>
      </c>
      <c r="E33" s="13">
        <v>140.86071837999998</v>
      </c>
      <c r="F33" s="43">
        <v>-2.0208163834014001E-2</v>
      </c>
      <c r="G33" s="43">
        <v>-6.5924277802905842E-2</v>
      </c>
    </row>
    <row r="34" spans="1:7" x14ac:dyDescent="0.35">
      <c r="A34" s="81"/>
      <c r="B34" s="1" t="s">
        <v>60</v>
      </c>
      <c r="C34" s="14">
        <v>467.33344791000007</v>
      </c>
      <c r="D34" s="14">
        <v>503.14348123999986</v>
      </c>
      <c r="E34" s="14">
        <v>566.9648226300211</v>
      </c>
      <c r="F34" s="27">
        <v>-7.1172607149248487E-2</v>
      </c>
      <c r="G34" s="27">
        <v>-0.17572761261951614</v>
      </c>
    </row>
    <row r="35" spans="1:7" x14ac:dyDescent="0.35">
      <c r="A35" s="81"/>
      <c r="B35" s="16" t="s">
        <v>61</v>
      </c>
      <c r="C35" s="13">
        <v>432.78777838741888</v>
      </c>
      <c r="D35" s="13">
        <v>476.38981460733487</v>
      </c>
      <c r="E35" s="13">
        <v>536.27770579258186</v>
      </c>
      <c r="F35" s="43">
        <v>-9.1525962316921158E-2</v>
      </c>
      <c r="G35" s="43">
        <v>-0.19297823923560634</v>
      </c>
    </row>
    <row r="36" spans="1:7" x14ac:dyDescent="0.35">
      <c r="A36" s="81"/>
      <c r="B36" t="s">
        <v>62</v>
      </c>
      <c r="C36" s="13">
        <v>34.545669522581193</v>
      </c>
      <c r="D36" s="13">
        <v>26.753666632664981</v>
      </c>
      <c r="E36" s="13">
        <v>30.687116837439213</v>
      </c>
      <c r="F36" s="43">
        <v>0.29124990592513922</v>
      </c>
      <c r="G36" s="43">
        <v>0.1257385210080873</v>
      </c>
    </row>
    <row r="37" spans="1:7" x14ac:dyDescent="0.35">
      <c r="A37" s="81"/>
      <c r="B37" s="83" t="s">
        <v>64</v>
      </c>
      <c r="C37" s="84">
        <v>965.54457964000017</v>
      </c>
      <c r="D37" s="84">
        <v>998.03911477999986</v>
      </c>
      <c r="E37" s="84">
        <v>1267.0112614900213</v>
      </c>
      <c r="F37" s="86">
        <v>-3.2558378382958011E-2</v>
      </c>
      <c r="G37" s="86">
        <v>-0.23793528203963435</v>
      </c>
    </row>
    <row r="38" spans="1:7" ht="10.5" customHeight="1" x14ac:dyDescent="0.35">
      <c r="A38" s="81"/>
      <c r="F38" s="43"/>
      <c r="G38" s="43"/>
    </row>
    <row r="39" spans="1:7" x14ac:dyDescent="0.35">
      <c r="A39" s="81"/>
      <c r="B39" s="1" t="s">
        <v>68</v>
      </c>
      <c r="C39" s="1"/>
      <c r="D39" s="1"/>
      <c r="E39" s="1"/>
      <c r="F39" s="43"/>
      <c r="G39" s="43"/>
    </row>
    <row r="40" spans="1:7" ht="18" thickBot="1" x14ac:dyDescent="0.4">
      <c r="A40" s="81"/>
      <c r="B40" s="98" t="s">
        <v>56</v>
      </c>
      <c r="C40" s="110">
        <v>0.39893352165493456</v>
      </c>
      <c r="D40" s="110">
        <v>0.54688044654553747</v>
      </c>
      <c r="E40" s="110">
        <v>0.88954513078258202</v>
      </c>
      <c r="F40" s="113">
        <v>-14.79469248906029</v>
      </c>
      <c r="G40" s="113">
        <v>-49.061160912764748</v>
      </c>
    </row>
    <row r="41" spans="1:7" x14ac:dyDescent="0.35">
      <c r="A41" s="81"/>
      <c r="B41" s="106" t="s">
        <v>41</v>
      </c>
      <c r="C41" s="112">
        <v>0.66281298614246364</v>
      </c>
      <c r="D41" s="112">
        <v>0.63662572909429826</v>
      </c>
      <c r="E41" s="112">
        <v>0.66260586054014547</v>
      </c>
      <c r="F41" s="114">
        <v>2.618725704816538</v>
      </c>
      <c r="G41" s="114">
        <v>2.0712560231817001E-2</v>
      </c>
    </row>
    <row r="42" spans="1:7" x14ac:dyDescent="0.35">
      <c r="A42" s="81"/>
      <c r="B42" s="1" t="s">
        <v>66</v>
      </c>
      <c r="C42" s="27">
        <v>0.75678605449571501</v>
      </c>
      <c r="D42" s="27">
        <v>0.73353092087691196</v>
      </c>
      <c r="E42" s="27">
        <v>0.80526502249890852</v>
      </c>
      <c r="F42" s="35">
        <v>2.3255133618803048</v>
      </c>
      <c r="G42" s="35">
        <v>-4.8478968003193508</v>
      </c>
    </row>
    <row r="43" spans="1:7" x14ac:dyDescent="0.35">
      <c r="A43" s="81"/>
      <c r="B43" t="s">
        <v>190</v>
      </c>
      <c r="C43" s="43">
        <v>0.73343697999436219</v>
      </c>
      <c r="D43" s="43">
        <v>0.57954087596691661</v>
      </c>
      <c r="E43" s="43">
        <v>0.68189550715994041</v>
      </c>
      <c r="F43" s="36">
        <v>15.389610402744559</v>
      </c>
      <c r="G43" s="36">
        <v>5.1541472834421782</v>
      </c>
    </row>
    <row r="44" spans="1:7" x14ac:dyDescent="0.35">
      <c r="A44" s="81"/>
      <c r="B44" t="s">
        <v>58</v>
      </c>
      <c r="C44" s="43">
        <v>0.70489825524971594</v>
      </c>
      <c r="D44" s="43">
        <v>0.66550546361791685</v>
      </c>
      <c r="E44" s="43">
        <v>0.78921372099793796</v>
      </c>
      <c r="F44" s="36">
        <v>3.9392791631799096</v>
      </c>
      <c r="G44" s="36">
        <v>-8.4315465748222014</v>
      </c>
    </row>
    <row r="45" spans="1:7" x14ac:dyDescent="0.35">
      <c r="A45" s="81"/>
      <c r="B45" t="s">
        <v>59</v>
      </c>
      <c r="C45" s="43">
        <v>0.93539660217757126</v>
      </c>
      <c r="D45" s="43">
        <v>1.0742379873365304</v>
      </c>
      <c r="E45" s="43">
        <v>0.98556599061633499</v>
      </c>
      <c r="F45" s="36">
        <v>-13.884138515895916</v>
      </c>
      <c r="G45" s="36">
        <v>-5.0169388438763729</v>
      </c>
    </row>
    <row r="46" spans="1:7" x14ac:dyDescent="0.35">
      <c r="A46" s="81"/>
      <c r="B46" s="1" t="s">
        <v>60</v>
      </c>
      <c r="C46" s="27">
        <v>0.5857473287269247</v>
      </c>
      <c r="D46" s="27">
        <v>0.56354012623126881</v>
      </c>
      <c r="E46" s="27">
        <v>0.54536821380585354</v>
      </c>
      <c r="F46" s="35">
        <v>2.2207202495655887</v>
      </c>
      <c r="G46" s="35">
        <v>4.0379114921071153</v>
      </c>
    </row>
    <row r="47" spans="1:7" x14ac:dyDescent="0.35">
      <c r="A47" s="81"/>
      <c r="B47" s="16" t="s">
        <v>61</v>
      </c>
      <c r="C47" s="43">
        <v>0.59100100768279629</v>
      </c>
      <c r="D47" s="43">
        <v>0.5699794827382122</v>
      </c>
      <c r="E47" s="43">
        <v>0.53942620074195091</v>
      </c>
      <c r="F47" s="36">
        <v>2.1021524944584091</v>
      </c>
      <c r="G47" s="36">
        <v>5.157480694084537</v>
      </c>
    </row>
    <row r="48" spans="1:7" x14ac:dyDescent="0.35">
      <c r="A48" s="81"/>
      <c r="B48" t="s">
        <v>62</v>
      </c>
      <c r="C48" s="43">
        <v>0.52705119625169983</v>
      </c>
      <c r="D48" s="43">
        <v>0.46915948850510952</v>
      </c>
      <c r="E48" s="43">
        <v>0.67538025655723954</v>
      </c>
      <c r="F48" s="36">
        <v>5.7891707746590306</v>
      </c>
      <c r="G48" s="36">
        <v>-14.832906030553971</v>
      </c>
    </row>
    <row r="49" spans="1:7" x14ac:dyDescent="0.35">
      <c r="A49" s="81"/>
      <c r="B49" s="83" t="s">
        <v>64</v>
      </c>
      <c r="C49" s="86">
        <v>0.66143126800043761</v>
      </c>
      <c r="D49" s="86">
        <v>0.63652523743816669</v>
      </c>
      <c r="E49" s="86">
        <v>0.6642203619529885</v>
      </c>
      <c r="F49" s="87">
        <v>2.490603056227092</v>
      </c>
      <c r="G49" s="87">
        <v>-0.27890939525508918</v>
      </c>
    </row>
  </sheetData>
  <pageMargins left="0.70866141732283472" right="0.70866141732283472" top="0.74803149606299213" bottom="0.74803149606299213" header="0.31496062992125984" footer="0.31496062992125984"/>
  <pageSetup paperSize="9"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A1:G62"/>
  <sheetViews>
    <sheetView showGridLines="0" zoomScale="85" zoomScaleNormal="100" workbookViewId="0">
      <pane xSplit="2" ySplit="3" topLeftCell="C4" activePane="bottomRight" state="frozen"/>
      <selection pane="topRight"/>
      <selection pane="bottomLeft"/>
      <selection pane="bottomRight"/>
    </sheetView>
  </sheetViews>
  <sheetFormatPr baseColWidth="10" defaultRowHeight="17.25" x14ac:dyDescent="0.35"/>
  <cols>
    <col min="1" max="1" width="3.77734375" style="125" customWidth="1"/>
    <col min="2" max="2" width="32.77734375" customWidth="1"/>
    <col min="3" max="4" width="12.6640625" customWidth="1"/>
    <col min="5" max="6" width="11.5546875" customWidth="1"/>
    <col min="7" max="7" width="11.44140625" customWidth="1"/>
    <col min="9" max="15" width="8.77734375" bestFit="1" customWidth="1"/>
  </cols>
  <sheetData>
    <row r="1" spans="1:7" ht="18" x14ac:dyDescent="0.35">
      <c r="B1" s="19" t="s">
        <v>69</v>
      </c>
      <c r="C1" s="79">
        <v>44834</v>
      </c>
      <c r="D1" s="79">
        <f>EOMONTH(C1,-3)</f>
        <v>44742</v>
      </c>
      <c r="E1" s="79">
        <f t="shared" ref="E1:G1" si="0">EOMONTH(D1,-3)</f>
        <v>44651</v>
      </c>
      <c r="F1" s="79">
        <f t="shared" si="0"/>
        <v>44561</v>
      </c>
      <c r="G1" s="79">
        <f t="shared" si="0"/>
        <v>44469</v>
      </c>
    </row>
    <row r="2" spans="1:7" ht="18" thickBot="1" x14ac:dyDescent="0.4">
      <c r="B2" s="20" t="s">
        <v>3</v>
      </c>
      <c r="C2" s="22" t="s">
        <v>270</v>
      </c>
      <c r="D2" s="22" t="s">
        <v>271</v>
      </c>
      <c r="E2" s="22" t="s">
        <v>272</v>
      </c>
      <c r="F2" s="22" t="s">
        <v>273</v>
      </c>
      <c r="G2" s="22" t="s">
        <v>274</v>
      </c>
    </row>
    <row r="3" spans="1:7" x14ac:dyDescent="0.35">
      <c r="B3" s="1" t="s">
        <v>70</v>
      </c>
      <c r="C3" s="2"/>
      <c r="D3" s="2"/>
      <c r="E3" s="2"/>
      <c r="F3" s="2"/>
      <c r="G3" s="2"/>
    </row>
    <row r="4" spans="1:7" x14ac:dyDescent="0.35">
      <c r="A4" s="81"/>
      <c r="B4" s="98" t="s">
        <v>71</v>
      </c>
      <c r="C4" s="99">
        <v>1567.9490082700001</v>
      </c>
      <c r="D4" s="99">
        <v>1737.02255614</v>
      </c>
      <c r="E4" s="99">
        <v>1920.5421788099995</v>
      </c>
      <c r="F4" s="99">
        <v>1907.5164419299999</v>
      </c>
      <c r="G4" s="99">
        <v>1937.7634854400005</v>
      </c>
    </row>
    <row r="5" spans="1:7" x14ac:dyDescent="0.35">
      <c r="A5" s="81"/>
      <c r="B5" t="s">
        <v>74</v>
      </c>
      <c r="C5" s="13">
        <v>111.36939875999995</v>
      </c>
      <c r="D5" s="13">
        <v>121.82081329000013</v>
      </c>
      <c r="E5" s="13">
        <v>91.352931299999995</v>
      </c>
      <c r="F5" s="13">
        <v>127.61578955000007</v>
      </c>
      <c r="G5" s="13">
        <v>108.97987379999978</v>
      </c>
    </row>
    <row r="6" spans="1:7" x14ac:dyDescent="0.35">
      <c r="A6" s="81"/>
      <c r="B6" t="s">
        <v>72</v>
      </c>
      <c r="C6" s="13">
        <v>-219.53773691000012</v>
      </c>
      <c r="D6" s="13">
        <v>-290.36619831016009</v>
      </c>
      <c r="E6" s="39">
        <v>-274.87255397000064</v>
      </c>
      <c r="F6" s="39">
        <v>-114.59005266999992</v>
      </c>
      <c r="G6" s="39">
        <v>-139.22691730999964</v>
      </c>
    </row>
    <row r="7" spans="1:7" x14ac:dyDescent="0.35">
      <c r="A7" s="81"/>
      <c r="B7" s="83" t="s">
        <v>73</v>
      </c>
      <c r="C7" s="84">
        <v>1459.78067012</v>
      </c>
      <c r="D7" s="84">
        <v>1567.9490082700001</v>
      </c>
      <c r="E7" s="84">
        <v>1737.02255614</v>
      </c>
      <c r="F7" s="84">
        <v>1920.5421788099995</v>
      </c>
      <c r="G7" s="84">
        <v>1907.5164419299999</v>
      </c>
    </row>
    <row r="8" spans="1:7" x14ac:dyDescent="0.35">
      <c r="A8" s="81"/>
    </row>
    <row r="9" spans="1:7" ht="15" customHeight="1" thickBot="1" x14ac:dyDescent="0.4">
      <c r="A9" s="81"/>
      <c r="C9" s="22">
        <v>45382</v>
      </c>
      <c r="D9" s="22">
        <v>45291</v>
      </c>
      <c r="E9" s="22">
        <v>45016</v>
      </c>
      <c r="F9" s="22" t="s">
        <v>269</v>
      </c>
      <c r="G9" s="22" t="s">
        <v>9</v>
      </c>
    </row>
    <row r="10" spans="1:7" x14ac:dyDescent="0.35">
      <c r="A10" s="81"/>
      <c r="B10" s="83" t="s">
        <v>75</v>
      </c>
      <c r="C10" s="85">
        <v>0.31648063817692473</v>
      </c>
      <c r="D10" s="85">
        <v>0.32921515229160203</v>
      </c>
      <c r="E10" s="85">
        <v>0.42303886972866622</v>
      </c>
      <c r="F10" s="85">
        <v>-1.2734514114677298</v>
      </c>
      <c r="G10" s="85">
        <v>-10.655823155174149</v>
      </c>
    </row>
    <row r="11" spans="1:7" x14ac:dyDescent="0.35">
      <c r="A11" s="81"/>
      <c r="B11" s="51" t="s">
        <v>76</v>
      </c>
      <c r="E11" s="52"/>
      <c r="F11" s="52"/>
      <c r="G11" s="52"/>
    </row>
    <row r="12" spans="1:7" x14ac:dyDescent="0.35">
      <c r="A12" s="81"/>
    </row>
    <row r="13" spans="1:7" x14ac:dyDescent="0.35">
      <c r="A13" s="81"/>
    </row>
    <row r="62" spans="2:4" x14ac:dyDescent="0.35">
      <c r="B62" s="42"/>
      <c r="C62" s="42"/>
      <c r="D62" s="42"/>
    </row>
  </sheetData>
  <pageMargins left="0.70866141732283472" right="0.70866141732283472" top="0.74803149606299213" bottom="0.74803149606299213" header="0.31496062992125984" footer="0.31496062992125984"/>
  <pageSetup paperSize="9" scale="97"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G22"/>
  <sheetViews>
    <sheetView showGridLines="0" zoomScale="85" zoomScaleNormal="85" workbookViewId="0">
      <pane xSplit="2" ySplit="3" topLeftCell="C4" activePane="bottomRight" state="frozen"/>
      <selection pane="topRight" activeCell="C1" sqref="C1"/>
      <selection pane="bottomLeft" activeCell="A4" sqref="A4"/>
      <selection pane="bottomRight"/>
    </sheetView>
  </sheetViews>
  <sheetFormatPr baseColWidth="10" defaultColWidth="10.77734375" defaultRowHeight="17.25" x14ac:dyDescent="0.35"/>
  <cols>
    <col min="1" max="1" width="4.6640625" style="125" customWidth="1"/>
    <col min="2" max="2" width="30.77734375" customWidth="1"/>
    <col min="3" max="6" width="11.44140625" customWidth="1"/>
    <col min="7" max="7" width="11.5546875" customWidth="1"/>
    <col min="8" max="8" width="11.44140625" customWidth="1"/>
    <col min="9" max="15" width="8.77734375" bestFit="1" customWidth="1"/>
  </cols>
  <sheetData>
    <row r="1" spans="1:7" ht="18" x14ac:dyDescent="0.35">
      <c r="B1" s="19" t="s">
        <v>77</v>
      </c>
      <c r="C1" s="19"/>
      <c r="D1" s="19"/>
      <c r="E1" s="19"/>
      <c r="F1" s="19"/>
    </row>
    <row r="2" spans="1:7" ht="18" thickBot="1" x14ac:dyDescent="0.4">
      <c r="B2" s="20" t="s">
        <v>3</v>
      </c>
      <c r="C2" s="22">
        <v>45382</v>
      </c>
      <c r="D2" s="22">
        <v>45291</v>
      </c>
      <c r="E2" s="22">
        <v>45016</v>
      </c>
      <c r="F2" s="22" t="s">
        <v>269</v>
      </c>
      <c r="G2" s="23" t="s">
        <v>9</v>
      </c>
    </row>
    <row r="3" spans="1:7" x14ac:dyDescent="0.35">
      <c r="B3" s="28" t="s">
        <v>65</v>
      </c>
      <c r="C3" s="28"/>
      <c r="D3" s="28"/>
      <c r="E3" s="28"/>
      <c r="F3" s="28"/>
      <c r="G3" s="43"/>
    </row>
    <row r="4" spans="1:7" x14ac:dyDescent="0.35">
      <c r="A4" s="81"/>
      <c r="B4" s="4" t="s">
        <v>78</v>
      </c>
      <c r="C4" s="13">
        <v>263.58663780000001</v>
      </c>
      <c r="D4" s="13">
        <v>248.73563087999889</v>
      </c>
      <c r="E4" s="13">
        <v>263.75040785999903</v>
      </c>
      <c r="F4" s="71">
        <v>5.9705989316688995E-2</v>
      </c>
      <c r="G4" s="43">
        <v>-6.2092817724078929E-4</v>
      </c>
    </row>
    <row r="5" spans="1:7" x14ac:dyDescent="0.35">
      <c r="A5" s="81"/>
      <c r="B5" s="4" t="s">
        <v>191</v>
      </c>
      <c r="C5" s="13">
        <v>290.01208432999931</v>
      </c>
      <c r="D5" s="13">
        <v>320.76816358000087</v>
      </c>
      <c r="E5" s="13">
        <v>468.07607940999901</v>
      </c>
      <c r="F5" s="71">
        <v>-9.588258044919995E-2</v>
      </c>
      <c r="G5" s="43">
        <v>-0.38041678033290222</v>
      </c>
    </row>
    <row r="6" spans="1:7" x14ac:dyDescent="0.35">
      <c r="A6" s="81"/>
      <c r="B6" s="4" t="s">
        <v>79</v>
      </c>
      <c r="C6" s="13">
        <v>506.48986545000082</v>
      </c>
      <c r="D6" s="13">
        <v>527.70836681000196</v>
      </c>
      <c r="E6" s="13">
        <v>853.64899996999532</v>
      </c>
      <c r="F6" s="71">
        <v>-4.0208764337520402E-2</v>
      </c>
      <c r="G6" s="43">
        <v>-0.40667667218282538</v>
      </c>
    </row>
    <row r="7" spans="1:7" x14ac:dyDescent="0.35">
      <c r="A7" s="81"/>
      <c r="B7" s="4" t="s">
        <v>192</v>
      </c>
      <c r="C7" s="13">
        <v>142.04667867999993</v>
      </c>
      <c r="D7" s="13">
        <v>156.28258076000014</v>
      </c>
      <c r="E7" s="13">
        <v>204.93295143000006</v>
      </c>
      <c r="F7" s="71">
        <v>-9.109077934835226E-2</v>
      </c>
      <c r="G7" s="43">
        <v>-0.30686267050362809</v>
      </c>
    </row>
    <row r="8" spans="1:7" x14ac:dyDescent="0.35">
      <c r="A8" s="81"/>
      <c r="B8" s="83" t="s">
        <v>80</v>
      </c>
      <c r="C8" s="84">
        <v>1202.13526626</v>
      </c>
      <c r="D8" s="84">
        <v>1253.4947420300018</v>
      </c>
      <c r="E8" s="84">
        <v>1790.4084386699935</v>
      </c>
      <c r="F8" s="85">
        <v>-4.0973028484209285E-2</v>
      </c>
      <c r="G8" s="86">
        <v>-0.3285692581112904</v>
      </c>
    </row>
    <row r="9" spans="1:7" x14ac:dyDescent="0.35">
      <c r="A9" s="81"/>
      <c r="F9" s="71"/>
      <c r="G9" s="43"/>
    </row>
    <row r="10" spans="1:7" x14ac:dyDescent="0.35">
      <c r="A10" s="81"/>
      <c r="B10" s="28" t="s">
        <v>67</v>
      </c>
      <c r="C10" s="28"/>
      <c r="D10" s="28"/>
      <c r="E10" s="28"/>
      <c r="F10" s="127"/>
      <c r="G10" s="43"/>
    </row>
    <row r="11" spans="1:7" x14ac:dyDescent="0.35">
      <c r="A11" s="81"/>
      <c r="B11" s="4" t="s">
        <v>78</v>
      </c>
      <c r="C11" s="13">
        <v>201.96767362596029</v>
      </c>
      <c r="D11" s="13">
        <v>193.32370589000016</v>
      </c>
      <c r="E11" s="13">
        <v>177.86164894000063</v>
      </c>
      <c r="F11" s="71">
        <v>4.4712404493624229E-2</v>
      </c>
      <c r="G11" s="43">
        <v>0.13553244799890229</v>
      </c>
    </row>
    <row r="12" spans="1:7" x14ac:dyDescent="0.35">
      <c r="A12" s="81"/>
      <c r="B12" s="4" t="s">
        <v>191</v>
      </c>
      <c r="C12" s="13">
        <v>186.80058203925333</v>
      </c>
      <c r="D12" s="13">
        <v>209.02842384000036</v>
      </c>
      <c r="E12" s="13">
        <v>268.09386473000148</v>
      </c>
      <c r="F12" s="71">
        <v>-0.10633884804949401</v>
      </c>
      <c r="G12" s="43">
        <v>-0.30322694170050846</v>
      </c>
    </row>
    <row r="13" spans="1:7" x14ac:dyDescent="0.35">
      <c r="A13" s="81"/>
      <c r="B13" s="4" t="s">
        <v>79</v>
      </c>
      <c r="C13" s="13">
        <v>415.60535917164344</v>
      </c>
      <c r="D13" s="13">
        <v>430.49415511000115</v>
      </c>
      <c r="E13" s="13">
        <v>590.0985097500004</v>
      </c>
      <c r="F13" s="71">
        <v>-3.4585361407643907E-2</v>
      </c>
      <c r="G13" s="43">
        <v>-0.29570173063524985</v>
      </c>
    </row>
    <row r="14" spans="1:7" x14ac:dyDescent="0.35">
      <c r="A14" s="81"/>
      <c r="B14" s="4" t="s">
        <v>192</v>
      </c>
      <c r="C14" s="13">
        <v>84.144842633144421</v>
      </c>
      <c r="D14" s="13">
        <v>93.270670480000007</v>
      </c>
      <c r="E14" s="13">
        <v>113.19666601999975</v>
      </c>
      <c r="F14" s="71">
        <v>-9.7842417127390904E-2</v>
      </c>
      <c r="G14" s="43">
        <v>-0.25664910821421555</v>
      </c>
    </row>
    <row r="15" spans="1:7" x14ac:dyDescent="0.35">
      <c r="A15" s="81"/>
      <c r="B15" s="83" t="s">
        <v>80</v>
      </c>
      <c r="C15" s="84">
        <v>888.51845747000152</v>
      </c>
      <c r="D15" s="84">
        <v>926.11695532000169</v>
      </c>
      <c r="E15" s="84">
        <v>1149.2506894400024</v>
      </c>
      <c r="F15" s="85">
        <v>-4.0598001833373996E-2</v>
      </c>
      <c r="G15" s="86">
        <v>-0.2268715036377732</v>
      </c>
    </row>
    <row r="16" spans="1:7" x14ac:dyDescent="0.35">
      <c r="A16" s="81"/>
      <c r="C16" s="25"/>
      <c r="D16" s="25"/>
      <c r="E16" s="25"/>
      <c r="F16" s="25"/>
      <c r="G16" s="43"/>
    </row>
    <row r="17" spans="1:7" x14ac:dyDescent="0.35">
      <c r="A17" s="81"/>
      <c r="B17" s="28" t="s">
        <v>81</v>
      </c>
      <c r="C17" s="28"/>
      <c r="D17" s="28"/>
      <c r="E17" s="28"/>
      <c r="F17" s="28"/>
      <c r="G17" s="43"/>
    </row>
    <row r="18" spans="1:7" x14ac:dyDescent="0.35">
      <c r="A18" s="81"/>
      <c r="B18" s="4" t="s">
        <v>78</v>
      </c>
      <c r="C18" s="25">
        <v>0.7662288017012685</v>
      </c>
      <c r="D18" s="25">
        <v>0.77722562387239202</v>
      </c>
      <c r="E18" s="25">
        <v>0.67435591998936784</v>
      </c>
      <c r="F18" s="25">
        <v>-1.0996822171123521</v>
      </c>
      <c r="G18" s="36">
        <v>9.1872881711900671</v>
      </c>
    </row>
    <row r="19" spans="1:7" x14ac:dyDescent="0.35">
      <c r="A19" s="81"/>
      <c r="B19" s="4" t="s">
        <v>191</v>
      </c>
      <c r="C19" s="25">
        <v>0.64411309780697434</v>
      </c>
      <c r="D19" s="25">
        <v>0.6516495325068874</v>
      </c>
      <c r="E19" s="25">
        <v>0.57275702930158001</v>
      </c>
      <c r="F19" s="25">
        <v>-0.75364346999130527</v>
      </c>
      <c r="G19" s="36">
        <v>7.1356068505394337</v>
      </c>
    </row>
    <row r="20" spans="1:7" x14ac:dyDescent="0.35">
      <c r="A20" s="81"/>
      <c r="B20" s="4" t="s">
        <v>79</v>
      </c>
      <c r="C20" s="25">
        <v>0.82056006945448101</v>
      </c>
      <c r="D20" s="25">
        <v>0.81578042378281601</v>
      </c>
      <c r="E20" s="25">
        <v>0.69126597673135171</v>
      </c>
      <c r="F20" s="25">
        <v>0.47796456716650004</v>
      </c>
      <c r="G20" s="36">
        <v>12.929409272312931</v>
      </c>
    </row>
    <row r="21" spans="1:7" x14ac:dyDescent="0.35">
      <c r="A21" s="81"/>
      <c r="B21" s="4" t="s">
        <v>192</v>
      </c>
      <c r="C21" s="25">
        <v>0.59237458710811763</v>
      </c>
      <c r="D21" s="25">
        <v>0.59680784657142183</v>
      </c>
      <c r="E21" s="25">
        <v>0.55235951675963091</v>
      </c>
      <c r="F21" s="25">
        <v>-0.44332594633041955</v>
      </c>
      <c r="G21" s="36">
        <v>4.0015070348486725</v>
      </c>
    </row>
    <row r="22" spans="1:7" x14ac:dyDescent="0.35">
      <c r="A22" s="81"/>
      <c r="B22" s="83" t="s">
        <v>80</v>
      </c>
      <c r="C22" s="85">
        <v>0.73911687179288788</v>
      </c>
      <c r="D22" s="85">
        <v>0.7388279537736071</v>
      </c>
      <c r="E22" s="85">
        <v>0.64189302542258131</v>
      </c>
      <c r="F22" s="85">
        <v>2.8891801928077054E-2</v>
      </c>
      <c r="G22" s="87">
        <v>9.7223846370306575</v>
      </c>
    </row>
  </sheetData>
  <pageMargins left="0.70866141732283472" right="0.70866141732283472" top="0.74803149606299213" bottom="0.74803149606299213" header="0.31496062992125984" footer="0.31496062992125984"/>
  <pageSetup paperSize="9" orientation="portrait" horizontalDpi="4294967294" verticalDpi="4294967294" r:id="rId1"/>
  <drawing r:id="rId2"/>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MENU</vt:lpstr>
      <vt:lpstr>Key figures</vt:lpstr>
      <vt:lpstr>Balance sheet</vt:lpstr>
      <vt:lpstr>Customer funds</vt:lpstr>
      <vt:lpstr>Performing loans</vt:lpstr>
      <vt:lpstr>Stages</vt:lpstr>
      <vt:lpstr>NPLs (I)</vt:lpstr>
      <vt:lpstr>NPLs (II)</vt:lpstr>
      <vt:lpstr>Foreclosed assets (I)</vt:lpstr>
      <vt:lpstr>Foreclosed assets (II)</vt:lpstr>
      <vt:lpstr>Results</vt:lpstr>
      <vt:lpstr>Yield &amp; costs</vt:lpstr>
      <vt:lpstr>Fee income</vt:lpstr>
      <vt:lpstr>Liquidity</vt:lpstr>
      <vt:lpstr>Solvency</vt:lpstr>
      <vt:lpstr>'Balance sheet'!Área_de_impresión</vt:lpstr>
      <vt:lpstr>'Customer funds'!Área_de_impresión</vt:lpstr>
      <vt:lpstr>'Fee income'!Área_de_impresión</vt:lpstr>
      <vt:lpstr>'Foreclosed assets (I)'!Área_de_impresión</vt:lpstr>
      <vt:lpstr>'Foreclosed assets (II)'!Área_de_impresión</vt:lpstr>
      <vt:lpstr>'Key figures'!Área_de_impresión</vt:lpstr>
      <vt:lpstr>Liquidity!Área_de_impresión</vt:lpstr>
      <vt:lpstr>'NPLs (I)'!Área_de_impresión</vt:lpstr>
      <vt:lpstr>'NPLs (II)'!Área_de_impresión</vt:lpstr>
      <vt:lpstr>Results!Área_de_impresión</vt:lpstr>
      <vt:lpstr>Solvency!Área_de_impresión</vt:lpstr>
      <vt:lpstr>'Yield &amp; costs'!Área_de_impresión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2021-07-27T10:28:09Z</dcterms:created>
  <dcterms:modified xsi:type="dcterms:W3CDTF">2024-04-29T07:19:13Z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